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CO1019059269\Desktop\ABASTECIMIENTO\03-PROCESOS LICITATORIOS MERCADO REGULADO\2021\GM-21-002-AP\CURVAS\"/>
    </mc:Choice>
  </mc:AlternateContent>
  <xr:revisionPtr revIDLastSave="0" documentId="13_ncr:1_{AFCC88E0-6234-4C75-9CA0-952D5EFE714B}" xr6:coauthVersionLast="44" xr6:coauthVersionMax="44" xr10:uidLastSave="{00000000-0000-0000-0000-000000000000}"/>
  <bookViews>
    <workbookView xWindow="-120" yWindow="-120" windowWidth="24240" windowHeight="13140" tabRatio="672" xr2:uid="{00000000-000D-0000-FFFF-FFFF00000000}"/>
  </bookViews>
  <sheets>
    <sheet name="Formato Resumen 22" sheetId="21" r:id="rId1"/>
    <sheet name="Formato Resumen 23" sheetId="19" r:id="rId2"/>
    <sheet name="Formato Resumen 24" sheetId="22" r:id="rId3"/>
    <sheet name="Formato Resumen 25" sheetId="20" r:id="rId4"/>
    <sheet name="Formato Resumen 26" sheetId="23" r:id="rId5"/>
    <sheet name="Formato Propuesta año 2021" sheetId="14" state="hidden" r:id="rId6"/>
    <sheet name="Formato Resumen 27" sheetId="26" r:id="rId7"/>
    <sheet name="Formato Resumen 28" sheetId="25" r:id="rId8"/>
    <sheet name="Formato Resumen 29" sheetId="27" r:id="rId9"/>
    <sheet name="Formato Resumen 30" sheetId="28" r:id="rId10"/>
    <sheet name="Formato Resumen 31" sheetId="29" r:id="rId11"/>
  </sheets>
  <definedNames>
    <definedName name="_xlnm._FilterDatabase" localSheetId="5" hidden="1">'Formato Propuesta año 2021'!$A$10:$AC$58</definedName>
    <definedName name="_xlnm._FilterDatabase" localSheetId="1" hidden="1">'Formato Resumen 23'!$B$13:$F$27</definedName>
    <definedName name="_Toc265128550" localSheetId="5">'Formato Propuesta año 2021'!$A$1</definedName>
    <definedName name="Z_5E23C26A_5DA4_4377_864E_D3BECE131DEC_.wvu.PrintArea" localSheetId="5" hidden="1">'Formato Propuesta año 2021'!$B$3:$J$25</definedName>
    <definedName name="Z_5E23C26A_5DA4_4377_864E_D3BECE131DEC_.wvu.PrintArea" localSheetId="0" hidden="1">'Formato Resumen 22'!$B$12:$B$12</definedName>
    <definedName name="Z_5E23C26A_5DA4_4377_864E_D3BECE131DEC_.wvu.PrintArea" localSheetId="1" hidden="1">'Formato Resumen 23'!$B$12:$B$28</definedName>
    <definedName name="Z_5E23C26A_5DA4_4377_864E_D3BECE131DEC_.wvu.PrintArea" localSheetId="2" hidden="1">'Formato Resumen 24'!$B$12:$B$12</definedName>
    <definedName name="Z_5E23C26A_5DA4_4377_864E_D3BECE131DEC_.wvu.PrintArea" localSheetId="3" hidden="1">'Formato Resumen 25'!$B$12:$B$27</definedName>
    <definedName name="Z_5E23C26A_5DA4_4377_864E_D3BECE131DEC_.wvu.PrintArea" localSheetId="4" hidden="1">'Formato Resumen 26'!$B$12:$B$27</definedName>
    <definedName name="Z_5E23C26A_5DA4_4377_864E_D3BECE131DEC_.wvu.PrintArea" localSheetId="6" hidden="1">'Formato Resumen 27'!$B$12:$B$27</definedName>
    <definedName name="Z_5E23C26A_5DA4_4377_864E_D3BECE131DEC_.wvu.PrintArea" localSheetId="7" hidden="1">'Formato Resumen 28'!$B$12:$B$27</definedName>
    <definedName name="Z_5E23C26A_5DA4_4377_864E_D3BECE131DEC_.wvu.PrintArea" localSheetId="8" hidden="1">'Formato Resumen 29'!$B$12:$B$27</definedName>
    <definedName name="Z_5E23C26A_5DA4_4377_864E_D3BECE131DEC_.wvu.PrintArea" localSheetId="9" hidden="1">'Formato Resumen 30'!$B$12:$B$27</definedName>
    <definedName name="Z_5E23C26A_5DA4_4377_864E_D3BECE131DEC_.wvu.PrintArea" localSheetId="10" hidden="1">'Formato Resumen 31'!$B$12:$B$27</definedName>
    <definedName name="Z_66AA70F6_2777_42C7_BDA0_CD16FFB959D9_.wvu.PrintArea" localSheetId="5" hidden="1">'Formato Propuesta año 2021'!$B$3:$J$25</definedName>
    <definedName name="Z_66AA70F6_2777_42C7_BDA0_CD16FFB959D9_.wvu.PrintArea" localSheetId="0" hidden="1">'Formato Resumen 22'!$B$12:$B$12</definedName>
    <definedName name="Z_66AA70F6_2777_42C7_BDA0_CD16FFB959D9_.wvu.PrintArea" localSheetId="1" hidden="1">'Formato Resumen 23'!$B$12:$B$28</definedName>
    <definedName name="Z_66AA70F6_2777_42C7_BDA0_CD16FFB959D9_.wvu.PrintArea" localSheetId="2" hidden="1">'Formato Resumen 24'!$B$12:$B$12</definedName>
    <definedName name="Z_66AA70F6_2777_42C7_BDA0_CD16FFB959D9_.wvu.PrintArea" localSheetId="3" hidden="1">'Formato Resumen 25'!$B$12:$B$27</definedName>
    <definedName name="Z_66AA70F6_2777_42C7_BDA0_CD16FFB959D9_.wvu.PrintArea" localSheetId="4" hidden="1">'Formato Resumen 26'!$B$12:$B$27</definedName>
    <definedName name="Z_66AA70F6_2777_42C7_BDA0_CD16FFB959D9_.wvu.PrintArea" localSheetId="6" hidden="1">'Formato Resumen 27'!$B$12:$B$27</definedName>
    <definedName name="Z_66AA70F6_2777_42C7_BDA0_CD16FFB959D9_.wvu.PrintArea" localSheetId="7" hidden="1">'Formato Resumen 28'!$B$12:$B$27</definedName>
    <definedName name="Z_66AA70F6_2777_42C7_BDA0_CD16FFB959D9_.wvu.PrintArea" localSheetId="8" hidden="1">'Formato Resumen 29'!$B$12:$B$27</definedName>
    <definedName name="Z_66AA70F6_2777_42C7_BDA0_CD16FFB959D9_.wvu.PrintArea" localSheetId="9" hidden="1">'Formato Resumen 30'!$B$12:$B$27</definedName>
    <definedName name="Z_66AA70F6_2777_42C7_BDA0_CD16FFB959D9_.wvu.PrintArea" localSheetId="10" hidden="1">'Formato Resumen 31'!$B$12:$B$27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22" l="1"/>
  <c r="B2" i="20"/>
  <c r="B2" i="23"/>
  <c r="B2" i="26"/>
  <c r="B2" i="25"/>
  <c r="B2" i="27"/>
  <c r="B2" i="28"/>
  <c r="B2" i="29"/>
  <c r="B2" i="19"/>
  <c r="C27" i="29" l="1"/>
  <c r="C27" i="28"/>
  <c r="C27" i="27"/>
  <c r="C27" i="25"/>
  <c r="C27" i="26"/>
  <c r="C27" i="19" l="1"/>
  <c r="C27" i="22"/>
  <c r="C27" i="20"/>
  <c r="C27" i="23"/>
  <c r="C27" i="21"/>
  <c r="E27" i="29"/>
  <c r="C10" i="29"/>
  <c r="E27" i="28"/>
  <c r="C10" i="28"/>
  <c r="E27" i="27"/>
  <c r="C10" i="27"/>
  <c r="E27" i="26"/>
  <c r="C10" i="26"/>
  <c r="E27" i="25"/>
  <c r="C10" i="25"/>
  <c r="C10" i="23" l="1"/>
  <c r="C10" i="20"/>
  <c r="C10" i="22"/>
  <c r="C10" i="19"/>
  <c r="E27" i="23" l="1"/>
  <c r="D3" i="14" l="1"/>
  <c r="C6" i="28" l="1"/>
  <c r="C6" i="26"/>
  <c r="C6" i="27"/>
  <c r="C6" i="29"/>
  <c r="C6" i="25"/>
  <c r="C6" i="20"/>
  <c r="C6" i="19"/>
  <c r="C6" i="23"/>
  <c r="C6" i="22"/>
  <c r="E27" i="22" l="1"/>
  <c r="E27" i="21"/>
  <c r="E27" i="20" l="1"/>
  <c r="E27" i="19"/>
  <c r="AB86" i="14" l="1"/>
  <c r="AA86" i="14"/>
  <c r="Z86" i="14"/>
  <c r="Y86" i="14"/>
  <c r="X86" i="14"/>
  <c r="W86" i="14"/>
  <c r="V86" i="14"/>
  <c r="U86" i="14"/>
  <c r="T86" i="14"/>
  <c r="S86" i="14"/>
  <c r="R86" i="14"/>
  <c r="Q86" i="14"/>
  <c r="P86" i="14"/>
  <c r="O86" i="14"/>
  <c r="N86" i="14"/>
  <c r="M86" i="14"/>
  <c r="L86" i="14"/>
  <c r="K86" i="14"/>
  <c r="J86" i="14"/>
  <c r="I86" i="14"/>
  <c r="H86" i="14"/>
  <c r="G86" i="14"/>
  <c r="F86" i="14"/>
  <c r="E86" i="14"/>
  <c r="AB85" i="14"/>
  <c r="AA85" i="14"/>
  <c r="Z85" i="14"/>
  <c r="Y85" i="14"/>
  <c r="X85" i="14"/>
  <c r="W85" i="14"/>
  <c r="V85" i="14"/>
  <c r="U85" i="14"/>
  <c r="T85" i="14"/>
  <c r="S85" i="14"/>
  <c r="R85" i="14"/>
  <c r="Q85" i="14"/>
  <c r="P85" i="14"/>
  <c r="O85" i="14"/>
  <c r="N85" i="14"/>
  <c r="M85" i="14"/>
  <c r="L85" i="14"/>
  <c r="K85" i="14"/>
  <c r="J85" i="14"/>
  <c r="I85" i="14"/>
  <c r="H85" i="14"/>
  <c r="G85" i="14"/>
  <c r="F85" i="14"/>
  <c r="E85" i="14"/>
  <c r="AB84" i="14"/>
  <c r="AA84" i="14"/>
  <c r="Z84" i="14"/>
  <c r="Y84" i="14"/>
  <c r="X84" i="14"/>
  <c r="W84" i="14"/>
  <c r="V84" i="14"/>
  <c r="U84" i="14"/>
  <c r="T84" i="14"/>
  <c r="S84" i="14"/>
  <c r="R84" i="14"/>
  <c r="Q84" i="14"/>
  <c r="P84" i="14"/>
  <c r="O84" i="14"/>
  <c r="N84" i="14"/>
  <c r="M84" i="14"/>
  <c r="L84" i="14"/>
  <c r="K84" i="14"/>
  <c r="J84" i="14"/>
  <c r="I84" i="14"/>
  <c r="H84" i="14"/>
  <c r="G84" i="14"/>
  <c r="F84" i="14"/>
  <c r="E84" i="14"/>
  <c r="AB82" i="14"/>
  <c r="AA82" i="14"/>
  <c r="Z82" i="14"/>
  <c r="Y82" i="14"/>
  <c r="X82" i="14"/>
  <c r="W82" i="14"/>
  <c r="V82" i="14"/>
  <c r="U82" i="14"/>
  <c r="T82" i="14"/>
  <c r="S82" i="14"/>
  <c r="R82" i="14"/>
  <c r="Q82" i="14"/>
  <c r="P82" i="14"/>
  <c r="O82" i="14"/>
  <c r="N82" i="14"/>
  <c r="M82" i="14"/>
  <c r="L82" i="14"/>
  <c r="K82" i="14"/>
  <c r="J82" i="14"/>
  <c r="I82" i="14"/>
  <c r="H82" i="14"/>
  <c r="G82" i="14"/>
  <c r="F82" i="14"/>
  <c r="E82" i="14"/>
  <c r="AB81" i="14"/>
  <c r="AA81" i="14"/>
  <c r="Z81" i="14"/>
  <c r="Y81" i="14"/>
  <c r="X81" i="14"/>
  <c r="W81" i="14"/>
  <c r="V81" i="14"/>
  <c r="U81" i="14"/>
  <c r="T81" i="14"/>
  <c r="S81" i="14"/>
  <c r="R81" i="14"/>
  <c r="Q81" i="14"/>
  <c r="P81" i="14"/>
  <c r="O81" i="14"/>
  <c r="N81" i="14"/>
  <c r="M81" i="14"/>
  <c r="L81" i="14"/>
  <c r="K81" i="14"/>
  <c r="J81" i="14"/>
  <c r="I81" i="14"/>
  <c r="H81" i="14"/>
  <c r="G81" i="14"/>
  <c r="F81" i="14"/>
  <c r="E81" i="14"/>
  <c r="AB80" i="14"/>
  <c r="AA80" i="14"/>
  <c r="Z80" i="14"/>
  <c r="Y80" i="14"/>
  <c r="X80" i="14"/>
  <c r="W80" i="14"/>
  <c r="V80" i="14"/>
  <c r="U80" i="14"/>
  <c r="T80" i="14"/>
  <c r="S80" i="14"/>
  <c r="R80" i="14"/>
  <c r="Q80" i="14"/>
  <c r="P80" i="14"/>
  <c r="O80" i="14"/>
  <c r="N80" i="14"/>
  <c r="M80" i="14"/>
  <c r="L80" i="14"/>
  <c r="K80" i="14"/>
  <c r="J80" i="14"/>
  <c r="I80" i="14"/>
  <c r="H80" i="14"/>
  <c r="G80" i="14"/>
  <c r="F80" i="14"/>
  <c r="E80" i="14"/>
  <c r="AB78" i="14"/>
  <c r="AA78" i="14"/>
  <c r="Z78" i="14"/>
  <c r="Y78" i="14"/>
  <c r="X78" i="14"/>
  <c r="W78" i="14"/>
  <c r="V78" i="14"/>
  <c r="U78" i="14"/>
  <c r="T78" i="14"/>
  <c r="S78" i="14"/>
  <c r="R78" i="14"/>
  <c r="Q78" i="14"/>
  <c r="P78" i="14"/>
  <c r="O78" i="14"/>
  <c r="N78" i="14"/>
  <c r="M78" i="14"/>
  <c r="L78" i="14"/>
  <c r="K78" i="14"/>
  <c r="J78" i="14"/>
  <c r="I78" i="14"/>
  <c r="H78" i="14"/>
  <c r="G78" i="14"/>
  <c r="F78" i="14"/>
  <c r="E78" i="14"/>
  <c r="AB77" i="14"/>
  <c r="AA77" i="14"/>
  <c r="Z77" i="14"/>
  <c r="Y77" i="14"/>
  <c r="X77" i="14"/>
  <c r="W77" i="14"/>
  <c r="V77" i="14"/>
  <c r="U77" i="14"/>
  <c r="T77" i="14"/>
  <c r="S77" i="14"/>
  <c r="R77" i="14"/>
  <c r="Q77" i="14"/>
  <c r="P77" i="14"/>
  <c r="O77" i="14"/>
  <c r="N77" i="14"/>
  <c r="M77" i="14"/>
  <c r="L77" i="14"/>
  <c r="K77" i="14"/>
  <c r="J77" i="14"/>
  <c r="I77" i="14"/>
  <c r="H77" i="14"/>
  <c r="G77" i="14"/>
  <c r="F77" i="14"/>
  <c r="E77" i="14"/>
  <c r="AB76" i="14"/>
  <c r="AA76" i="14"/>
  <c r="Z76" i="14"/>
  <c r="Y76" i="14"/>
  <c r="X76" i="14"/>
  <c r="W76" i="14"/>
  <c r="V76" i="14"/>
  <c r="U76" i="14"/>
  <c r="T76" i="14"/>
  <c r="S76" i="14"/>
  <c r="R76" i="14"/>
  <c r="Q76" i="14"/>
  <c r="P76" i="14"/>
  <c r="O76" i="14"/>
  <c r="N76" i="14"/>
  <c r="M76" i="14"/>
  <c r="L76" i="14"/>
  <c r="K76" i="14"/>
  <c r="J76" i="14"/>
  <c r="I76" i="14"/>
  <c r="H76" i="14"/>
  <c r="G76" i="14"/>
  <c r="F76" i="14"/>
  <c r="E76" i="14"/>
  <c r="AB74" i="14"/>
  <c r="AA74" i="14"/>
  <c r="Z74" i="14"/>
  <c r="Y74" i="14"/>
  <c r="X74" i="14"/>
  <c r="W74" i="14"/>
  <c r="V74" i="14"/>
  <c r="U74" i="14"/>
  <c r="T74" i="14"/>
  <c r="S74" i="14"/>
  <c r="R74" i="14"/>
  <c r="Q74" i="14"/>
  <c r="P74" i="14"/>
  <c r="O74" i="14"/>
  <c r="N74" i="14"/>
  <c r="M74" i="14"/>
  <c r="L74" i="14"/>
  <c r="K74" i="14"/>
  <c r="J74" i="14"/>
  <c r="I74" i="14"/>
  <c r="H74" i="14"/>
  <c r="G74" i="14"/>
  <c r="F74" i="14"/>
  <c r="E74" i="14"/>
  <c r="AB73" i="14"/>
  <c r="AA73" i="14"/>
  <c r="Z73" i="14"/>
  <c r="Y73" i="14"/>
  <c r="X73" i="14"/>
  <c r="W73" i="14"/>
  <c r="V73" i="14"/>
  <c r="U73" i="14"/>
  <c r="T73" i="14"/>
  <c r="S73" i="14"/>
  <c r="R73" i="14"/>
  <c r="Q73" i="14"/>
  <c r="P73" i="14"/>
  <c r="O73" i="14"/>
  <c r="N73" i="14"/>
  <c r="M73" i="14"/>
  <c r="L73" i="14"/>
  <c r="K73" i="14"/>
  <c r="J73" i="14"/>
  <c r="I73" i="14"/>
  <c r="H73" i="14"/>
  <c r="G73" i="14"/>
  <c r="F73" i="14"/>
  <c r="E73" i="14"/>
  <c r="AB72" i="14"/>
  <c r="AA72" i="14"/>
  <c r="Z72" i="14"/>
  <c r="Y72" i="14"/>
  <c r="X72" i="14"/>
  <c r="W72" i="14"/>
  <c r="V72" i="14"/>
  <c r="U72" i="14"/>
  <c r="T72" i="14"/>
  <c r="S72" i="14"/>
  <c r="R72" i="14"/>
  <c r="Q72" i="14"/>
  <c r="P72" i="14"/>
  <c r="O72" i="14"/>
  <c r="N72" i="14"/>
  <c r="M72" i="14"/>
  <c r="L72" i="14"/>
  <c r="K72" i="14"/>
  <c r="J72" i="14"/>
  <c r="I72" i="14"/>
  <c r="H72" i="14"/>
  <c r="G72" i="14"/>
  <c r="F72" i="14"/>
  <c r="E72" i="14"/>
  <c r="AB70" i="14"/>
  <c r="AA70" i="14"/>
  <c r="Z70" i="14"/>
  <c r="Y70" i="14"/>
  <c r="X70" i="14"/>
  <c r="W70" i="14"/>
  <c r="V70" i="14"/>
  <c r="U70" i="14"/>
  <c r="T70" i="14"/>
  <c r="S70" i="14"/>
  <c r="R70" i="14"/>
  <c r="Q70" i="14"/>
  <c r="P70" i="14"/>
  <c r="O70" i="14"/>
  <c r="N70" i="14"/>
  <c r="M70" i="14"/>
  <c r="L70" i="14"/>
  <c r="K70" i="14"/>
  <c r="J70" i="14"/>
  <c r="I70" i="14"/>
  <c r="H70" i="14"/>
  <c r="G70" i="14"/>
  <c r="F70" i="14"/>
  <c r="E70" i="14"/>
  <c r="AB69" i="14"/>
  <c r="AA69" i="14"/>
  <c r="Z69" i="14"/>
  <c r="Y69" i="14"/>
  <c r="X69" i="14"/>
  <c r="W69" i="14"/>
  <c r="V69" i="14"/>
  <c r="U69" i="14"/>
  <c r="T69" i="14"/>
  <c r="S69" i="14"/>
  <c r="R69" i="14"/>
  <c r="Q69" i="14"/>
  <c r="P69" i="14"/>
  <c r="O69" i="14"/>
  <c r="N69" i="14"/>
  <c r="M69" i="14"/>
  <c r="L69" i="14"/>
  <c r="K69" i="14"/>
  <c r="J69" i="14"/>
  <c r="I69" i="14"/>
  <c r="H69" i="14"/>
  <c r="G69" i="14"/>
  <c r="F69" i="14"/>
  <c r="E69" i="14"/>
  <c r="AB68" i="14"/>
  <c r="AA68" i="14"/>
  <c r="Z68" i="14"/>
  <c r="Y68" i="14"/>
  <c r="X68" i="14"/>
  <c r="W68" i="14"/>
  <c r="V68" i="14"/>
  <c r="U68" i="14"/>
  <c r="T68" i="14"/>
  <c r="S68" i="14"/>
  <c r="R68" i="14"/>
  <c r="Q68" i="14"/>
  <c r="P68" i="14"/>
  <c r="O68" i="14"/>
  <c r="N68" i="14"/>
  <c r="M68" i="14"/>
  <c r="L68" i="14"/>
  <c r="K68" i="14"/>
  <c r="J68" i="14"/>
  <c r="I68" i="14"/>
  <c r="H68" i="14"/>
  <c r="G68" i="14"/>
  <c r="F68" i="14"/>
  <c r="E68" i="14"/>
  <c r="AB66" i="14"/>
  <c r="AA66" i="14"/>
  <c r="Z66" i="14"/>
  <c r="Y66" i="14"/>
  <c r="X66" i="14"/>
  <c r="W66" i="14"/>
  <c r="V66" i="14"/>
  <c r="U66" i="14"/>
  <c r="T66" i="14"/>
  <c r="S66" i="14"/>
  <c r="R66" i="14"/>
  <c r="Q66" i="14"/>
  <c r="P66" i="14"/>
  <c r="O66" i="14"/>
  <c r="N66" i="14"/>
  <c r="M66" i="14"/>
  <c r="L66" i="14"/>
  <c r="K66" i="14"/>
  <c r="J66" i="14"/>
  <c r="I66" i="14"/>
  <c r="H66" i="14"/>
  <c r="G66" i="14"/>
  <c r="F66" i="14"/>
  <c r="E66" i="14"/>
  <c r="AB65" i="14"/>
  <c r="AA65" i="14"/>
  <c r="Z65" i="14"/>
  <c r="Y65" i="14"/>
  <c r="X65" i="14"/>
  <c r="W65" i="14"/>
  <c r="V65" i="14"/>
  <c r="U65" i="14"/>
  <c r="T65" i="14"/>
  <c r="S65" i="14"/>
  <c r="R65" i="14"/>
  <c r="Q65" i="14"/>
  <c r="P65" i="14"/>
  <c r="O65" i="14"/>
  <c r="N65" i="14"/>
  <c r="M65" i="14"/>
  <c r="L65" i="14"/>
  <c r="K65" i="14"/>
  <c r="J65" i="14"/>
  <c r="I65" i="14"/>
  <c r="H65" i="14"/>
  <c r="G65" i="14"/>
  <c r="F65" i="14"/>
  <c r="E65" i="14"/>
  <c r="AB64" i="14"/>
  <c r="AA64" i="14"/>
  <c r="Z64" i="14"/>
  <c r="Y64" i="14"/>
  <c r="X64" i="14"/>
  <c r="W64" i="14"/>
  <c r="V64" i="14"/>
  <c r="U64" i="14"/>
  <c r="T64" i="14"/>
  <c r="S64" i="14"/>
  <c r="R64" i="14"/>
  <c r="Q64" i="14"/>
  <c r="P64" i="14"/>
  <c r="O64" i="14"/>
  <c r="N64" i="14"/>
  <c r="M64" i="14"/>
  <c r="L64" i="14"/>
  <c r="K64" i="14"/>
  <c r="J64" i="14"/>
  <c r="I64" i="14"/>
  <c r="H64" i="14"/>
  <c r="G64" i="14"/>
  <c r="F64" i="14"/>
  <c r="E64" i="14"/>
  <c r="A55" i="14" l="1"/>
  <c r="A51" i="14"/>
  <c r="A47" i="14"/>
  <c r="A43" i="14"/>
  <c r="A39" i="14"/>
  <c r="A35" i="14"/>
  <c r="A31" i="14"/>
  <c r="A27" i="14"/>
  <c r="A19" i="14"/>
  <c r="A15" i="14"/>
  <c r="A23" i="14"/>
  <c r="A11" i="14"/>
  <c r="A108" i="14" l="1"/>
  <c r="A104" i="14"/>
  <c r="A100" i="14"/>
  <c r="A96" i="14"/>
  <c r="A92" i="14"/>
  <c r="A88" i="14"/>
  <c r="A84" i="14"/>
  <c r="A80" i="14"/>
  <c r="A76" i="14"/>
  <c r="A72" i="14"/>
  <c r="A68" i="14"/>
  <c r="A64" i="14"/>
  <c r="D6" i="14"/>
  <c r="J108" i="14" l="1"/>
  <c r="A10" i="14" l="1"/>
  <c r="B11" i="14"/>
  <c r="D11" i="14"/>
  <c r="D12" i="14"/>
  <c r="D65" i="14" s="1"/>
  <c r="AG12" i="14"/>
  <c r="AG13" i="14" s="1"/>
  <c r="D13" i="14"/>
  <c r="D66" i="14" s="1"/>
  <c r="AC66" i="14" s="1"/>
  <c r="B15" i="14"/>
  <c r="D15" i="14"/>
  <c r="D68" i="14" s="1"/>
  <c r="AF15" i="14"/>
  <c r="AG15" i="14"/>
  <c r="AG16" i="14" s="1"/>
  <c r="AG17" i="14" s="1"/>
  <c r="D16" i="14"/>
  <c r="D69" i="14" s="1"/>
  <c r="AF16" i="14"/>
  <c r="AF20" i="14" s="1"/>
  <c r="AF24" i="14" s="1"/>
  <c r="AF28" i="14" s="1"/>
  <c r="AF32" i="14" s="1"/>
  <c r="AF36" i="14" s="1"/>
  <c r="AF40" i="14" s="1"/>
  <c r="AF44" i="14" s="1"/>
  <c r="AF48" i="14" s="1"/>
  <c r="AF52" i="14" s="1"/>
  <c r="AF56" i="14" s="1"/>
  <c r="D17" i="14"/>
  <c r="D70" i="14" s="1"/>
  <c r="AF17" i="14"/>
  <c r="AF21" i="14" s="1"/>
  <c r="AF25" i="14" s="1"/>
  <c r="AF29" i="14" s="1"/>
  <c r="AF33" i="14" s="1"/>
  <c r="AF37" i="14" s="1"/>
  <c r="AF41" i="14" s="1"/>
  <c r="AF45" i="14" s="1"/>
  <c r="AF49" i="14" s="1"/>
  <c r="AF53" i="14" s="1"/>
  <c r="AF57" i="14" s="1"/>
  <c r="B19" i="14"/>
  <c r="D19" i="14"/>
  <c r="D72" i="14" s="1"/>
  <c r="AF19" i="14"/>
  <c r="AF23" i="14" s="1"/>
  <c r="AF27" i="14" s="1"/>
  <c r="AF31" i="14" s="1"/>
  <c r="AF35" i="14" s="1"/>
  <c r="AF39" i="14" s="1"/>
  <c r="AF43" i="14" s="1"/>
  <c r="AF47" i="14" s="1"/>
  <c r="AF51" i="14" s="1"/>
  <c r="AF55" i="14" s="1"/>
  <c r="D20" i="14"/>
  <c r="D73" i="14" s="1"/>
  <c r="D21" i="14"/>
  <c r="D74" i="14" s="1"/>
  <c r="B23" i="14"/>
  <c r="D23" i="14"/>
  <c r="D76" i="14" s="1"/>
  <c r="D24" i="14"/>
  <c r="D77" i="14" s="1"/>
  <c r="D25" i="14"/>
  <c r="D78" i="14" s="1"/>
  <c r="B27" i="14"/>
  <c r="D27" i="14"/>
  <c r="D28" i="14"/>
  <c r="D81" i="14" s="1"/>
  <c r="D29" i="14"/>
  <c r="D82" i="14" s="1"/>
  <c r="B31" i="14"/>
  <c r="D31" i="14"/>
  <c r="D84" i="14" s="1"/>
  <c r="D32" i="14"/>
  <c r="D85" i="14" s="1"/>
  <c r="D33" i="14"/>
  <c r="D86" i="14" s="1"/>
  <c r="B35" i="14"/>
  <c r="D35" i="14"/>
  <c r="D88" i="14" s="1"/>
  <c r="D36" i="14"/>
  <c r="D89" i="14" s="1"/>
  <c r="D37" i="14"/>
  <c r="D90" i="14" s="1"/>
  <c r="B39" i="14"/>
  <c r="D39" i="14"/>
  <c r="D92" i="14" s="1"/>
  <c r="D40" i="14"/>
  <c r="D41" i="14"/>
  <c r="D94" i="14" s="1"/>
  <c r="B43" i="14"/>
  <c r="D43" i="14"/>
  <c r="D96" i="14" s="1"/>
  <c r="D44" i="14"/>
  <c r="D97" i="14" s="1"/>
  <c r="D45" i="14"/>
  <c r="D98" i="14" s="1"/>
  <c r="B47" i="14"/>
  <c r="D47" i="14"/>
  <c r="D100" i="14" s="1"/>
  <c r="D48" i="14"/>
  <c r="D101" i="14" s="1"/>
  <c r="D49" i="14"/>
  <c r="D102" i="14" s="1"/>
  <c r="B51" i="14"/>
  <c r="D51" i="14"/>
  <c r="D104" i="14" s="1"/>
  <c r="D52" i="14"/>
  <c r="D105" i="14" s="1"/>
  <c r="D53" i="14"/>
  <c r="D106" i="14" s="1"/>
  <c r="B55" i="14"/>
  <c r="D55" i="14"/>
  <c r="D108" i="14" s="1"/>
  <c r="D56" i="14"/>
  <c r="D109" i="14" s="1"/>
  <c r="D57" i="14"/>
  <c r="D110" i="14" s="1"/>
  <c r="A63" i="14"/>
  <c r="D80" i="14"/>
  <c r="E88" i="14"/>
  <c r="F88" i="14"/>
  <c r="G88" i="14"/>
  <c r="H88" i="14"/>
  <c r="I88" i="14"/>
  <c r="J88" i="14"/>
  <c r="K88" i="14"/>
  <c r="L88" i="14"/>
  <c r="M88" i="14"/>
  <c r="N88" i="14"/>
  <c r="O88" i="14"/>
  <c r="P88" i="14"/>
  <c r="Q88" i="14"/>
  <c r="R88" i="14"/>
  <c r="S88" i="14"/>
  <c r="T88" i="14"/>
  <c r="U88" i="14"/>
  <c r="V88" i="14"/>
  <c r="W88" i="14"/>
  <c r="X88" i="14"/>
  <c r="Y88" i="14"/>
  <c r="Z88" i="14"/>
  <c r="AA88" i="14"/>
  <c r="AB88" i="14"/>
  <c r="E89" i="14"/>
  <c r="F89" i="14"/>
  <c r="G89" i="14"/>
  <c r="H89" i="14"/>
  <c r="I89" i="14"/>
  <c r="J89" i="14"/>
  <c r="K89" i="14"/>
  <c r="L89" i="14"/>
  <c r="M89" i="14"/>
  <c r="N89" i="14"/>
  <c r="O89" i="14"/>
  <c r="P89" i="14"/>
  <c r="Q89" i="14"/>
  <c r="R89" i="14"/>
  <c r="S89" i="14"/>
  <c r="T89" i="14"/>
  <c r="U89" i="14"/>
  <c r="V89" i="14"/>
  <c r="W89" i="14"/>
  <c r="X89" i="14"/>
  <c r="Y89" i="14"/>
  <c r="Z89" i="14"/>
  <c r="AA89" i="14"/>
  <c r="AB89" i="14"/>
  <c r="E90" i="14"/>
  <c r="F90" i="14"/>
  <c r="G90" i="14"/>
  <c r="H90" i="14"/>
  <c r="I90" i="14"/>
  <c r="J90" i="14"/>
  <c r="K90" i="14"/>
  <c r="L90" i="14"/>
  <c r="M90" i="14"/>
  <c r="N90" i="14"/>
  <c r="O90" i="14"/>
  <c r="P90" i="14"/>
  <c r="Q90" i="14"/>
  <c r="R90" i="14"/>
  <c r="S90" i="14"/>
  <c r="T90" i="14"/>
  <c r="U90" i="14"/>
  <c r="V90" i="14"/>
  <c r="W90" i="14"/>
  <c r="X90" i="14"/>
  <c r="Y90" i="14"/>
  <c r="Z90" i="14"/>
  <c r="AA90" i="14"/>
  <c r="AB90" i="14"/>
  <c r="E92" i="14"/>
  <c r="F92" i="14"/>
  <c r="G92" i="14"/>
  <c r="H92" i="14"/>
  <c r="I92" i="14"/>
  <c r="J92" i="14"/>
  <c r="K92" i="14"/>
  <c r="L92" i="14"/>
  <c r="M92" i="14"/>
  <c r="N92" i="14"/>
  <c r="O92" i="14"/>
  <c r="P92" i="14"/>
  <c r="Q92" i="14"/>
  <c r="R92" i="14"/>
  <c r="S92" i="14"/>
  <c r="T92" i="14"/>
  <c r="U92" i="14"/>
  <c r="V92" i="14"/>
  <c r="W92" i="14"/>
  <c r="X92" i="14"/>
  <c r="Y92" i="14"/>
  <c r="Z92" i="14"/>
  <c r="AA92" i="14"/>
  <c r="AB92" i="14"/>
  <c r="D93" i="14"/>
  <c r="E93" i="14"/>
  <c r="F93" i="14"/>
  <c r="G93" i="14"/>
  <c r="H93" i="14"/>
  <c r="I93" i="14"/>
  <c r="J93" i="14"/>
  <c r="K93" i="14"/>
  <c r="L93" i="14"/>
  <c r="M93" i="14"/>
  <c r="N93" i="14"/>
  <c r="O93" i="14"/>
  <c r="P93" i="14"/>
  <c r="Q93" i="14"/>
  <c r="R93" i="14"/>
  <c r="S93" i="14"/>
  <c r="T93" i="14"/>
  <c r="U93" i="14"/>
  <c r="V93" i="14"/>
  <c r="W93" i="14"/>
  <c r="X93" i="14"/>
  <c r="Y93" i="14"/>
  <c r="Z93" i="14"/>
  <c r="AA93" i="14"/>
  <c r="AB93" i="14"/>
  <c r="E94" i="14"/>
  <c r="F94" i="14"/>
  <c r="G94" i="14"/>
  <c r="H94" i="14"/>
  <c r="I94" i="14"/>
  <c r="J94" i="14"/>
  <c r="K94" i="14"/>
  <c r="L94" i="14"/>
  <c r="M94" i="14"/>
  <c r="N94" i="14"/>
  <c r="O94" i="14"/>
  <c r="P94" i="14"/>
  <c r="Q94" i="14"/>
  <c r="R94" i="14"/>
  <c r="S94" i="14"/>
  <c r="T94" i="14"/>
  <c r="U94" i="14"/>
  <c r="V94" i="14"/>
  <c r="W94" i="14"/>
  <c r="X94" i="14"/>
  <c r="Y94" i="14"/>
  <c r="Z94" i="14"/>
  <c r="AA94" i="14"/>
  <c r="AB94" i="14"/>
  <c r="E96" i="14"/>
  <c r="F96" i="14"/>
  <c r="G96" i="14"/>
  <c r="H96" i="14"/>
  <c r="I96" i="14"/>
  <c r="J96" i="14"/>
  <c r="K96" i="14"/>
  <c r="L96" i="14"/>
  <c r="M96" i="14"/>
  <c r="N96" i="14"/>
  <c r="O96" i="14"/>
  <c r="P96" i="14"/>
  <c r="Q96" i="14"/>
  <c r="R96" i="14"/>
  <c r="S96" i="14"/>
  <c r="T96" i="14"/>
  <c r="U96" i="14"/>
  <c r="V96" i="14"/>
  <c r="W96" i="14"/>
  <c r="X96" i="14"/>
  <c r="Y96" i="14"/>
  <c r="Z96" i="14"/>
  <c r="AA96" i="14"/>
  <c r="AB96" i="14"/>
  <c r="E97" i="14"/>
  <c r="F97" i="14"/>
  <c r="G97" i="14"/>
  <c r="H97" i="14"/>
  <c r="I97" i="14"/>
  <c r="J97" i="14"/>
  <c r="K97" i="14"/>
  <c r="L97" i="14"/>
  <c r="M97" i="14"/>
  <c r="N97" i="14"/>
  <c r="O97" i="14"/>
  <c r="P97" i="14"/>
  <c r="Q97" i="14"/>
  <c r="R97" i="14"/>
  <c r="S97" i="14"/>
  <c r="T97" i="14"/>
  <c r="U97" i="14"/>
  <c r="V97" i="14"/>
  <c r="W97" i="14"/>
  <c r="X97" i="14"/>
  <c r="Y97" i="14"/>
  <c r="Z97" i="14"/>
  <c r="AA97" i="14"/>
  <c r="AB97" i="14"/>
  <c r="E98" i="14"/>
  <c r="F98" i="14"/>
  <c r="G98" i="14"/>
  <c r="H98" i="14"/>
  <c r="I98" i="14"/>
  <c r="J98" i="14"/>
  <c r="K98" i="14"/>
  <c r="L98" i="14"/>
  <c r="M98" i="14"/>
  <c r="N98" i="14"/>
  <c r="O98" i="14"/>
  <c r="P98" i="14"/>
  <c r="Q98" i="14"/>
  <c r="R98" i="14"/>
  <c r="S98" i="14"/>
  <c r="T98" i="14"/>
  <c r="U98" i="14"/>
  <c r="V98" i="14"/>
  <c r="W98" i="14"/>
  <c r="X98" i="14"/>
  <c r="Y98" i="14"/>
  <c r="Z98" i="14"/>
  <c r="AA98" i="14"/>
  <c r="AB98" i="14"/>
  <c r="E100" i="14"/>
  <c r="F100" i="14"/>
  <c r="G100" i="14"/>
  <c r="H100" i="14"/>
  <c r="I100" i="14"/>
  <c r="J100" i="14"/>
  <c r="K100" i="14"/>
  <c r="L100" i="14"/>
  <c r="M100" i="14"/>
  <c r="N100" i="14"/>
  <c r="O100" i="14"/>
  <c r="P100" i="14"/>
  <c r="Q100" i="14"/>
  <c r="R100" i="14"/>
  <c r="S100" i="14"/>
  <c r="T100" i="14"/>
  <c r="U100" i="14"/>
  <c r="V100" i="14"/>
  <c r="W100" i="14"/>
  <c r="X100" i="14"/>
  <c r="Y100" i="14"/>
  <c r="Z100" i="14"/>
  <c r="AA100" i="14"/>
  <c r="AB100" i="14"/>
  <c r="E101" i="14"/>
  <c r="F101" i="14"/>
  <c r="G101" i="14"/>
  <c r="H101" i="14"/>
  <c r="I101" i="14"/>
  <c r="J101" i="14"/>
  <c r="K101" i="14"/>
  <c r="L101" i="14"/>
  <c r="M101" i="14"/>
  <c r="N101" i="14"/>
  <c r="O101" i="14"/>
  <c r="P101" i="14"/>
  <c r="Q101" i="14"/>
  <c r="R101" i="14"/>
  <c r="S101" i="14"/>
  <c r="T101" i="14"/>
  <c r="U101" i="14"/>
  <c r="V101" i="14"/>
  <c r="W101" i="14"/>
  <c r="X101" i="14"/>
  <c r="Y101" i="14"/>
  <c r="Z101" i="14"/>
  <c r="AA101" i="14"/>
  <c r="AB101" i="14"/>
  <c r="E102" i="14"/>
  <c r="F102" i="14"/>
  <c r="G102" i="14"/>
  <c r="H102" i="14"/>
  <c r="I102" i="14"/>
  <c r="J102" i="14"/>
  <c r="K102" i="14"/>
  <c r="L102" i="14"/>
  <c r="M102" i="14"/>
  <c r="N102" i="14"/>
  <c r="O102" i="14"/>
  <c r="P102" i="14"/>
  <c r="Q102" i="14"/>
  <c r="R102" i="14"/>
  <c r="S102" i="14"/>
  <c r="T102" i="14"/>
  <c r="U102" i="14"/>
  <c r="V102" i="14"/>
  <c r="W102" i="14"/>
  <c r="X102" i="14"/>
  <c r="Y102" i="14"/>
  <c r="Z102" i="14"/>
  <c r="AA102" i="14"/>
  <c r="AB102" i="14"/>
  <c r="E104" i="14"/>
  <c r="F104" i="14"/>
  <c r="G104" i="14"/>
  <c r="H104" i="14"/>
  <c r="I104" i="14"/>
  <c r="J104" i="14"/>
  <c r="K104" i="14"/>
  <c r="L104" i="14"/>
  <c r="M104" i="14"/>
  <c r="N104" i="14"/>
  <c r="O104" i="14"/>
  <c r="P104" i="14"/>
  <c r="Q104" i="14"/>
  <c r="R104" i="14"/>
  <c r="S104" i="14"/>
  <c r="T104" i="14"/>
  <c r="U104" i="14"/>
  <c r="V104" i="14"/>
  <c r="W104" i="14"/>
  <c r="X104" i="14"/>
  <c r="Y104" i="14"/>
  <c r="Z104" i="14"/>
  <c r="AA104" i="14"/>
  <c r="AB104" i="14"/>
  <c r="E105" i="14"/>
  <c r="F105" i="14"/>
  <c r="G105" i="14"/>
  <c r="H105" i="14"/>
  <c r="I105" i="14"/>
  <c r="J105" i="14"/>
  <c r="K105" i="14"/>
  <c r="L105" i="14"/>
  <c r="M105" i="14"/>
  <c r="N105" i="14"/>
  <c r="O105" i="14"/>
  <c r="P105" i="14"/>
  <c r="Q105" i="14"/>
  <c r="R105" i="14"/>
  <c r="S105" i="14"/>
  <c r="T105" i="14"/>
  <c r="U105" i="14"/>
  <c r="V105" i="14"/>
  <c r="W105" i="14"/>
  <c r="X105" i="14"/>
  <c r="Y105" i="14"/>
  <c r="Z105" i="14"/>
  <c r="AA105" i="14"/>
  <c r="AB105" i="14"/>
  <c r="E106" i="14"/>
  <c r="F106" i="14"/>
  <c r="G106" i="14"/>
  <c r="H106" i="14"/>
  <c r="I106" i="14"/>
  <c r="J106" i="14"/>
  <c r="K106" i="14"/>
  <c r="L106" i="14"/>
  <c r="M106" i="14"/>
  <c r="N106" i="14"/>
  <c r="O106" i="14"/>
  <c r="P106" i="14"/>
  <c r="Q106" i="14"/>
  <c r="R106" i="14"/>
  <c r="S106" i="14"/>
  <c r="T106" i="14"/>
  <c r="U106" i="14"/>
  <c r="V106" i="14"/>
  <c r="W106" i="14"/>
  <c r="X106" i="14"/>
  <c r="Y106" i="14"/>
  <c r="Z106" i="14"/>
  <c r="AA106" i="14"/>
  <c r="AB106" i="14"/>
  <c r="E108" i="14"/>
  <c r="F108" i="14"/>
  <c r="G108" i="14"/>
  <c r="H108" i="14"/>
  <c r="I108" i="14"/>
  <c r="K108" i="14"/>
  <c r="L108" i="14"/>
  <c r="M108" i="14"/>
  <c r="N108" i="14"/>
  <c r="O108" i="14"/>
  <c r="P108" i="14"/>
  <c r="Q108" i="14"/>
  <c r="R108" i="14"/>
  <c r="S108" i="14"/>
  <c r="T108" i="14"/>
  <c r="U108" i="14"/>
  <c r="V108" i="14"/>
  <c r="W108" i="14"/>
  <c r="X108" i="14"/>
  <c r="Y108" i="14"/>
  <c r="Z108" i="14"/>
  <c r="AA108" i="14"/>
  <c r="AB108" i="14"/>
  <c r="E109" i="14"/>
  <c r="F109" i="14"/>
  <c r="G109" i="14"/>
  <c r="H109" i="14"/>
  <c r="I109" i="14"/>
  <c r="J109" i="14"/>
  <c r="K109" i="14"/>
  <c r="L109" i="14"/>
  <c r="M109" i="14"/>
  <c r="N109" i="14"/>
  <c r="O109" i="14"/>
  <c r="P109" i="14"/>
  <c r="Q109" i="14"/>
  <c r="R109" i="14"/>
  <c r="S109" i="14"/>
  <c r="T109" i="14"/>
  <c r="U109" i="14"/>
  <c r="V109" i="14"/>
  <c r="W109" i="14"/>
  <c r="X109" i="14"/>
  <c r="Y109" i="14"/>
  <c r="Z109" i="14"/>
  <c r="AA109" i="14"/>
  <c r="AB109" i="14"/>
  <c r="E110" i="14"/>
  <c r="F110" i="14"/>
  <c r="G110" i="14"/>
  <c r="H110" i="14"/>
  <c r="I110" i="14"/>
  <c r="J110" i="14"/>
  <c r="K110" i="14"/>
  <c r="L110" i="14"/>
  <c r="M110" i="14"/>
  <c r="N110" i="14"/>
  <c r="O110" i="14"/>
  <c r="P110" i="14"/>
  <c r="Q110" i="14"/>
  <c r="R110" i="14"/>
  <c r="S110" i="14"/>
  <c r="T110" i="14"/>
  <c r="U110" i="14"/>
  <c r="V110" i="14"/>
  <c r="W110" i="14"/>
  <c r="X110" i="14"/>
  <c r="Y110" i="14"/>
  <c r="Z110" i="14"/>
  <c r="AA110" i="14"/>
  <c r="AB110" i="14"/>
  <c r="AA83" i="14" l="1"/>
  <c r="P83" i="14"/>
  <c r="F83" i="14"/>
  <c r="E83" i="14"/>
  <c r="J83" i="14"/>
  <c r="Z83" i="14"/>
  <c r="N83" i="14"/>
  <c r="R83" i="14"/>
  <c r="M83" i="14"/>
  <c r="V83" i="14"/>
  <c r="K83" i="14"/>
  <c r="S83" i="14"/>
  <c r="T83" i="14"/>
  <c r="Y83" i="14"/>
  <c r="L83" i="14"/>
  <c r="W83" i="14"/>
  <c r="X83" i="14"/>
  <c r="I83" i="14"/>
  <c r="O83" i="14"/>
  <c r="U83" i="14"/>
  <c r="G83" i="14"/>
  <c r="AB83" i="14"/>
  <c r="Q83" i="14"/>
  <c r="H83" i="14"/>
  <c r="M79" i="14"/>
  <c r="Z79" i="14"/>
  <c r="N79" i="14"/>
  <c r="AA79" i="14"/>
  <c r="E79" i="14"/>
  <c r="V79" i="14"/>
  <c r="K79" i="14"/>
  <c r="P79" i="14"/>
  <c r="R79" i="14"/>
  <c r="J79" i="14"/>
  <c r="F79" i="14"/>
  <c r="S79" i="14"/>
  <c r="T79" i="14"/>
  <c r="Y79" i="14"/>
  <c r="O79" i="14"/>
  <c r="W79" i="14"/>
  <c r="X79" i="14"/>
  <c r="I79" i="14"/>
  <c r="L79" i="14"/>
  <c r="G79" i="14"/>
  <c r="H79" i="14"/>
  <c r="AB79" i="14"/>
  <c r="Q79" i="14"/>
  <c r="U79" i="14"/>
  <c r="V75" i="14"/>
  <c r="K75" i="14"/>
  <c r="R75" i="14"/>
  <c r="J75" i="14"/>
  <c r="Z75" i="14"/>
  <c r="M75" i="14"/>
  <c r="AA75" i="14"/>
  <c r="P75" i="14"/>
  <c r="F75" i="14"/>
  <c r="E75" i="14"/>
  <c r="N75" i="14"/>
  <c r="S75" i="14"/>
  <c r="X75" i="14"/>
  <c r="Y75" i="14"/>
  <c r="U75" i="14"/>
  <c r="W75" i="14"/>
  <c r="H75" i="14"/>
  <c r="AB75" i="14"/>
  <c r="I75" i="14"/>
  <c r="G75" i="14"/>
  <c r="L75" i="14"/>
  <c r="Q75" i="14"/>
  <c r="O75" i="14"/>
  <c r="T75" i="14"/>
  <c r="AB71" i="14"/>
  <c r="K71" i="14"/>
  <c r="W71" i="14"/>
  <c r="G71" i="14"/>
  <c r="S71" i="14"/>
  <c r="O71" i="14"/>
  <c r="I71" i="14"/>
  <c r="F71" i="14"/>
  <c r="R71" i="14"/>
  <c r="H71" i="14"/>
  <c r="X71" i="14"/>
  <c r="Y71" i="14"/>
  <c r="J71" i="14"/>
  <c r="T71" i="14"/>
  <c r="M71" i="14"/>
  <c r="N71" i="14"/>
  <c r="Z71" i="14"/>
  <c r="AA71" i="14"/>
  <c r="L71" i="14"/>
  <c r="E71" i="14"/>
  <c r="Q71" i="14"/>
  <c r="V71" i="14"/>
  <c r="U71" i="14"/>
  <c r="P71" i="14"/>
  <c r="AG19" i="14"/>
  <c r="AG20" i="14" s="1"/>
  <c r="AG21" i="14" s="1"/>
  <c r="D14" i="14"/>
  <c r="D111" i="14"/>
  <c r="D107" i="14"/>
  <c r="D103" i="14"/>
  <c r="D99" i="14"/>
  <c r="D95" i="14"/>
  <c r="D91" i="14"/>
  <c r="D87" i="14"/>
  <c r="D83" i="14"/>
  <c r="D79" i="14"/>
  <c r="D75" i="14"/>
  <c r="D71" i="14"/>
  <c r="D64" i="14"/>
  <c r="D22" i="14"/>
  <c r="AC74" i="14"/>
  <c r="AC73" i="14"/>
  <c r="AC70" i="14"/>
  <c r="AC69" i="14"/>
  <c r="D50" i="14"/>
  <c r="D58" i="14"/>
  <c r="D34" i="14"/>
  <c r="D42" i="14"/>
  <c r="D54" i="14"/>
  <c r="D26" i="14"/>
  <c r="D38" i="14"/>
  <c r="AC82" i="14"/>
  <c r="AC65" i="14"/>
  <c r="D46" i="14"/>
  <c r="D30" i="14"/>
  <c r="D18" i="14"/>
  <c r="AC72" i="14"/>
  <c r="AC84" i="14"/>
  <c r="AB87" i="14"/>
  <c r="AB111" i="14"/>
  <c r="Z111" i="14"/>
  <c r="X111" i="14"/>
  <c r="V111" i="14"/>
  <c r="T111" i="14"/>
  <c r="R111" i="14"/>
  <c r="P111" i="14"/>
  <c r="N111" i="14"/>
  <c r="L111" i="14"/>
  <c r="J111" i="14"/>
  <c r="H111" i="14"/>
  <c r="F111" i="14"/>
  <c r="AB107" i="14"/>
  <c r="Z107" i="14"/>
  <c r="X107" i="14"/>
  <c r="V107" i="14"/>
  <c r="T107" i="14"/>
  <c r="R107" i="14"/>
  <c r="P107" i="14"/>
  <c r="N107" i="14"/>
  <c r="L107" i="14"/>
  <c r="J107" i="14"/>
  <c r="H107" i="14"/>
  <c r="F107" i="14"/>
  <c r="AB103" i="14"/>
  <c r="Z103" i="14"/>
  <c r="X103" i="14"/>
  <c r="V103" i="14"/>
  <c r="T103" i="14"/>
  <c r="R103" i="14"/>
  <c r="P103" i="14"/>
  <c r="N103" i="14"/>
  <c r="L103" i="14"/>
  <c r="J103" i="14"/>
  <c r="H103" i="14"/>
  <c r="F103" i="14"/>
  <c r="AB99" i="14"/>
  <c r="Z99" i="14"/>
  <c r="X99" i="14"/>
  <c r="V99" i="14"/>
  <c r="T99" i="14"/>
  <c r="R99" i="14"/>
  <c r="P99" i="14"/>
  <c r="N99" i="14"/>
  <c r="L99" i="14"/>
  <c r="J99" i="14"/>
  <c r="H99" i="14"/>
  <c r="F99" i="14"/>
  <c r="AB95" i="14"/>
  <c r="Z95" i="14"/>
  <c r="X95" i="14"/>
  <c r="V95" i="14"/>
  <c r="T95" i="14"/>
  <c r="R95" i="14"/>
  <c r="P95" i="14"/>
  <c r="N95" i="14"/>
  <c r="L95" i="14"/>
  <c r="J95" i="14"/>
  <c r="H95" i="14"/>
  <c r="F95" i="14"/>
  <c r="AB91" i="14"/>
  <c r="Z91" i="14"/>
  <c r="X91" i="14"/>
  <c r="V91" i="14"/>
  <c r="T91" i="14"/>
  <c r="R91" i="14"/>
  <c r="P91" i="14"/>
  <c r="N91" i="14"/>
  <c r="L91" i="14"/>
  <c r="J91" i="14"/>
  <c r="H91" i="14"/>
  <c r="F91" i="14"/>
  <c r="Z87" i="14"/>
  <c r="X87" i="14"/>
  <c r="V87" i="14"/>
  <c r="T87" i="14"/>
  <c r="R87" i="14"/>
  <c r="P87" i="14"/>
  <c r="N87" i="14"/>
  <c r="L87" i="14"/>
  <c r="J87" i="14"/>
  <c r="H87" i="14"/>
  <c r="F87" i="14"/>
  <c r="AA111" i="14"/>
  <c r="Y111" i="14"/>
  <c r="W111" i="14"/>
  <c r="U111" i="14"/>
  <c r="S111" i="14"/>
  <c r="Q111" i="14"/>
  <c r="O111" i="14"/>
  <c r="M111" i="14"/>
  <c r="K111" i="14"/>
  <c r="I111" i="14"/>
  <c r="G111" i="14"/>
  <c r="E111" i="14"/>
  <c r="AA107" i="14"/>
  <c r="Y107" i="14"/>
  <c r="W107" i="14"/>
  <c r="U107" i="14"/>
  <c r="S107" i="14"/>
  <c r="Q107" i="14"/>
  <c r="O107" i="14"/>
  <c r="M107" i="14"/>
  <c r="K107" i="14"/>
  <c r="I107" i="14"/>
  <c r="G107" i="14"/>
  <c r="E107" i="14"/>
  <c r="AA103" i="14"/>
  <c r="Y103" i="14"/>
  <c r="W103" i="14"/>
  <c r="U103" i="14"/>
  <c r="S103" i="14"/>
  <c r="Q103" i="14"/>
  <c r="O103" i="14"/>
  <c r="M103" i="14"/>
  <c r="K103" i="14"/>
  <c r="I103" i="14"/>
  <c r="G103" i="14"/>
  <c r="E103" i="14"/>
  <c r="AA99" i="14"/>
  <c r="Y99" i="14"/>
  <c r="W99" i="14"/>
  <c r="U99" i="14"/>
  <c r="S99" i="14"/>
  <c r="Q99" i="14"/>
  <c r="O99" i="14"/>
  <c r="M99" i="14"/>
  <c r="K99" i="14"/>
  <c r="I99" i="14"/>
  <c r="G99" i="14"/>
  <c r="E99" i="14"/>
  <c r="AA95" i="14"/>
  <c r="Y95" i="14"/>
  <c r="W95" i="14"/>
  <c r="U95" i="14"/>
  <c r="S95" i="14"/>
  <c r="Q95" i="14"/>
  <c r="O95" i="14"/>
  <c r="M95" i="14"/>
  <c r="K95" i="14"/>
  <c r="I95" i="14"/>
  <c r="G95" i="14"/>
  <c r="E95" i="14"/>
  <c r="AA91" i="14"/>
  <c r="Y91" i="14"/>
  <c r="W91" i="14"/>
  <c r="U91" i="14"/>
  <c r="S91" i="14"/>
  <c r="Q91" i="14"/>
  <c r="O91" i="14"/>
  <c r="M91" i="14"/>
  <c r="K91" i="14"/>
  <c r="I91" i="14"/>
  <c r="G91" i="14"/>
  <c r="E91" i="14"/>
  <c r="AA87" i="14"/>
  <c r="Y87" i="14"/>
  <c r="W87" i="14"/>
  <c r="U87" i="14"/>
  <c r="S87" i="14"/>
  <c r="Q87" i="14"/>
  <c r="O87" i="14"/>
  <c r="M87" i="14"/>
  <c r="K87" i="14"/>
  <c r="I87" i="14"/>
  <c r="G87" i="14"/>
  <c r="E87" i="14"/>
  <c r="AC90" i="14"/>
  <c r="AC89" i="14"/>
  <c r="AC88" i="14"/>
  <c r="AC94" i="14"/>
  <c r="AC92" i="14"/>
  <c r="AC78" i="14"/>
  <c r="AC76" i="14"/>
  <c r="AC93" i="14"/>
  <c r="AC86" i="14"/>
  <c r="AC77" i="14"/>
  <c r="AC85" i="14"/>
  <c r="AC80" i="14"/>
  <c r="AC68" i="14"/>
  <c r="AC81" i="14"/>
  <c r="AC96" i="14"/>
  <c r="AC110" i="14"/>
  <c r="AC109" i="14"/>
  <c r="AC108" i="14"/>
  <c r="AC106" i="14"/>
  <c r="AC105" i="14"/>
  <c r="AC104" i="14"/>
  <c r="AC102" i="14"/>
  <c r="AC101" i="14"/>
  <c r="AC100" i="14"/>
  <c r="AC98" i="14"/>
  <c r="AC97" i="14"/>
  <c r="V67" i="14" l="1"/>
  <c r="F67" i="14"/>
  <c r="R67" i="14"/>
  <c r="E67" i="14"/>
  <c r="N67" i="14"/>
  <c r="Z67" i="14"/>
  <c r="J67" i="14"/>
  <c r="K67" i="14"/>
  <c r="AA67" i="14"/>
  <c r="P67" i="14"/>
  <c r="M67" i="14"/>
  <c r="W67" i="14"/>
  <c r="O67" i="14"/>
  <c r="T67" i="14"/>
  <c r="Q67" i="14"/>
  <c r="AB67" i="14"/>
  <c r="Y67" i="14"/>
  <c r="S67" i="14"/>
  <c r="H67" i="14"/>
  <c r="X67" i="14"/>
  <c r="U67" i="14"/>
  <c r="G67" i="14"/>
  <c r="L67" i="14"/>
  <c r="I67" i="14"/>
  <c r="AG23" i="14"/>
  <c r="AG27" i="14" s="1"/>
  <c r="AC64" i="14"/>
  <c r="D67" i="14"/>
  <c r="AC103" i="14"/>
  <c r="AC107" i="14"/>
  <c r="H52" i="14" s="1"/>
  <c r="AC111" i="14"/>
  <c r="AC71" i="14"/>
  <c r="AC75" i="14"/>
  <c r="AC79" i="14"/>
  <c r="AC83" i="14"/>
  <c r="AC87" i="14"/>
  <c r="AC91" i="14"/>
  <c r="AC95" i="14"/>
  <c r="AC99" i="14"/>
  <c r="AC67" i="14" l="1"/>
  <c r="I11" i="14" s="1"/>
  <c r="AG24" i="14"/>
  <c r="AG25" i="14" s="1"/>
  <c r="Y25" i="14"/>
  <c r="U25" i="14"/>
  <c r="Q25" i="14"/>
  <c r="M25" i="14"/>
  <c r="I25" i="14"/>
  <c r="E25" i="14"/>
  <c r="Z24" i="14"/>
  <c r="V24" i="14"/>
  <c r="R24" i="14"/>
  <c r="N24" i="14"/>
  <c r="J24" i="14"/>
  <c r="F24" i="14"/>
  <c r="Y23" i="14"/>
  <c r="U23" i="14"/>
  <c r="Q23" i="14"/>
  <c r="M23" i="14"/>
  <c r="I23" i="14"/>
  <c r="E23" i="14"/>
  <c r="Z25" i="14"/>
  <c r="V25" i="14"/>
  <c r="R25" i="14"/>
  <c r="N25" i="14"/>
  <c r="J25" i="14"/>
  <c r="F25" i="14"/>
  <c r="Y24" i="14"/>
  <c r="U24" i="14"/>
  <c r="Q24" i="14"/>
  <c r="M24" i="14"/>
  <c r="I24" i="14"/>
  <c r="E24" i="14"/>
  <c r="Z23" i="14"/>
  <c r="Z26" i="14" s="1"/>
  <c r="V23" i="14"/>
  <c r="R23" i="14"/>
  <c r="R26" i="14" s="1"/>
  <c r="N23" i="14"/>
  <c r="J23" i="14"/>
  <c r="F23" i="14"/>
  <c r="AA25" i="14"/>
  <c r="W25" i="14"/>
  <c r="S25" i="14"/>
  <c r="O25" i="14"/>
  <c r="K25" i="14"/>
  <c r="G25" i="14"/>
  <c r="AB24" i="14"/>
  <c r="X24" i="14"/>
  <c r="T24" i="14"/>
  <c r="P24" i="14"/>
  <c r="L24" i="14"/>
  <c r="H24" i="14"/>
  <c r="AA23" i="14"/>
  <c r="W23" i="14"/>
  <c r="S23" i="14"/>
  <c r="O23" i="14"/>
  <c r="K23" i="14"/>
  <c r="G23" i="14"/>
  <c r="AB25" i="14"/>
  <c r="X25" i="14"/>
  <c r="T25" i="14"/>
  <c r="P25" i="14"/>
  <c r="L25" i="14"/>
  <c r="H25" i="14"/>
  <c r="AA24" i="14"/>
  <c r="W24" i="14"/>
  <c r="S24" i="14"/>
  <c r="O24" i="14"/>
  <c r="K24" i="14"/>
  <c r="G24" i="14"/>
  <c r="AB23" i="14"/>
  <c r="X23" i="14"/>
  <c r="X26" i="14" s="1"/>
  <c r="T23" i="14"/>
  <c r="P23" i="14"/>
  <c r="L23" i="14"/>
  <c r="H23" i="14"/>
  <c r="AG28" i="14"/>
  <c r="AG29" i="14" s="1"/>
  <c r="AG31" i="14"/>
  <c r="Z33" i="14"/>
  <c r="V33" i="14"/>
  <c r="R33" i="14"/>
  <c r="N33" i="14"/>
  <c r="J33" i="14"/>
  <c r="F33" i="14"/>
  <c r="Z32" i="14"/>
  <c r="V32" i="14"/>
  <c r="R32" i="14"/>
  <c r="N32" i="14"/>
  <c r="J32" i="14"/>
  <c r="F32" i="14"/>
  <c r="Z31" i="14"/>
  <c r="V31" i="14"/>
  <c r="R31" i="14"/>
  <c r="N31" i="14"/>
  <c r="J31" i="14"/>
  <c r="F31" i="14"/>
  <c r="AA33" i="14"/>
  <c r="W33" i="14"/>
  <c r="S33" i="14"/>
  <c r="O33" i="14"/>
  <c r="K33" i="14"/>
  <c r="G33" i="14"/>
  <c r="AA32" i="14"/>
  <c r="W32" i="14"/>
  <c r="S32" i="14"/>
  <c r="O32" i="14"/>
  <c r="K32" i="14"/>
  <c r="G32" i="14"/>
  <c r="AA31" i="14"/>
  <c r="W31" i="14"/>
  <c r="S31" i="14"/>
  <c r="O31" i="14"/>
  <c r="K31" i="14"/>
  <c r="G31" i="14"/>
  <c r="AB33" i="14"/>
  <c r="X33" i="14"/>
  <c r="T33" i="14"/>
  <c r="P33" i="14"/>
  <c r="L33" i="14"/>
  <c r="H33" i="14"/>
  <c r="AB32" i="14"/>
  <c r="X32" i="14"/>
  <c r="T32" i="14"/>
  <c r="P32" i="14"/>
  <c r="L32" i="14"/>
  <c r="H32" i="14"/>
  <c r="AB31" i="14"/>
  <c r="X31" i="14"/>
  <c r="T31" i="14"/>
  <c r="P31" i="14"/>
  <c r="L31" i="14"/>
  <c r="H31" i="14"/>
  <c r="Y33" i="14"/>
  <c r="U33" i="14"/>
  <c r="Q33" i="14"/>
  <c r="M33" i="14"/>
  <c r="I33" i="14"/>
  <c r="E33" i="14"/>
  <c r="Y32" i="14"/>
  <c r="U32" i="14"/>
  <c r="Q32" i="14"/>
  <c r="M32" i="14"/>
  <c r="I32" i="14"/>
  <c r="E32" i="14"/>
  <c r="Y31" i="14"/>
  <c r="U31" i="14"/>
  <c r="Q31" i="14"/>
  <c r="M31" i="14"/>
  <c r="I31" i="14"/>
  <c r="E31" i="14"/>
  <c r="Z45" i="14"/>
  <c r="V45" i="14"/>
  <c r="R45" i="14"/>
  <c r="N45" i="14"/>
  <c r="J45" i="14"/>
  <c r="F45" i="14"/>
  <c r="Z44" i="14"/>
  <c r="V44" i="14"/>
  <c r="R44" i="14"/>
  <c r="N44" i="14"/>
  <c r="J44" i="14"/>
  <c r="F44" i="14"/>
  <c r="Z43" i="14"/>
  <c r="V43" i="14"/>
  <c r="R43" i="14"/>
  <c r="N43" i="14"/>
  <c r="J43" i="14"/>
  <c r="AB45" i="14"/>
  <c r="X45" i="14"/>
  <c r="T45" i="14"/>
  <c r="P45" i="14"/>
  <c r="L45" i="14"/>
  <c r="H45" i="14"/>
  <c r="AB44" i="14"/>
  <c r="X44" i="14"/>
  <c r="T44" i="14"/>
  <c r="P44" i="14"/>
  <c r="L44" i="14"/>
  <c r="H44" i="14"/>
  <c r="AB43" i="14"/>
  <c r="X43" i="14"/>
  <c r="T43" i="14"/>
  <c r="P43" i="14"/>
  <c r="L43" i="14"/>
  <c r="H43" i="14"/>
  <c r="F43" i="14"/>
  <c r="AA45" i="14"/>
  <c r="W45" i="14"/>
  <c r="S45" i="14"/>
  <c r="O45" i="14"/>
  <c r="K45" i="14"/>
  <c r="G45" i="14"/>
  <c r="Y44" i="14"/>
  <c r="U44" i="14"/>
  <c r="Q44" i="14"/>
  <c r="M44" i="14"/>
  <c r="I44" i="14"/>
  <c r="E44" i="14"/>
  <c r="Y43" i="14"/>
  <c r="U43" i="14"/>
  <c r="Q43" i="14"/>
  <c r="M43" i="14"/>
  <c r="I43" i="14"/>
  <c r="E43" i="14"/>
  <c r="Y45" i="14"/>
  <c r="U45" i="14"/>
  <c r="Q45" i="14"/>
  <c r="M45" i="14"/>
  <c r="I45" i="14"/>
  <c r="E45" i="14"/>
  <c r="AA44" i="14"/>
  <c r="W44" i="14"/>
  <c r="S44" i="14"/>
  <c r="O44" i="14"/>
  <c r="K44" i="14"/>
  <c r="G44" i="14"/>
  <c r="AA43" i="14"/>
  <c r="W43" i="14"/>
  <c r="S43" i="14"/>
  <c r="O43" i="14"/>
  <c r="K43" i="14"/>
  <c r="G43" i="14"/>
  <c r="Z37" i="14"/>
  <c r="V37" i="14"/>
  <c r="R37" i="14"/>
  <c r="N37" i="14"/>
  <c r="J37" i="14"/>
  <c r="F37" i="14"/>
  <c r="Z36" i="14"/>
  <c r="V36" i="14"/>
  <c r="R36" i="14"/>
  <c r="N36" i="14"/>
  <c r="J36" i="14"/>
  <c r="F36" i="14"/>
  <c r="Z35" i="14"/>
  <c r="V35" i="14"/>
  <c r="R35" i="14"/>
  <c r="N35" i="14"/>
  <c r="J35" i="14"/>
  <c r="AB37" i="14"/>
  <c r="X37" i="14"/>
  <c r="T37" i="14"/>
  <c r="P37" i="14"/>
  <c r="L37" i="14"/>
  <c r="H37" i="14"/>
  <c r="AB36" i="14"/>
  <c r="X36" i="14"/>
  <c r="T36" i="14"/>
  <c r="P36" i="14"/>
  <c r="L36" i="14"/>
  <c r="H36" i="14"/>
  <c r="AB35" i="14"/>
  <c r="X35" i="14"/>
  <c r="T35" i="14"/>
  <c r="P35" i="14"/>
  <c r="L35" i="14"/>
  <c r="H35" i="14"/>
  <c r="Y37" i="14"/>
  <c r="U37" i="14"/>
  <c r="Q37" i="14"/>
  <c r="M37" i="14"/>
  <c r="I37" i="14"/>
  <c r="E37" i="14"/>
  <c r="Y36" i="14"/>
  <c r="U36" i="14"/>
  <c r="Q36" i="14"/>
  <c r="M36" i="14"/>
  <c r="I36" i="14"/>
  <c r="E36" i="14"/>
  <c r="Y35" i="14"/>
  <c r="U35" i="14"/>
  <c r="Q35" i="14"/>
  <c r="M35" i="14"/>
  <c r="I35" i="14"/>
  <c r="E35" i="14"/>
  <c r="AA37" i="14"/>
  <c r="W37" i="14"/>
  <c r="S37" i="14"/>
  <c r="O37" i="14"/>
  <c r="K37" i="14"/>
  <c r="G37" i="14"/>
  <c r="AA36" i="14"/>
  <c r="W36" i="14"/>
  <c r="S36" i="14"/>
  <c r="O36" i="14"/>
  <c r="K36" i="14"/>
  <c r="G36" i="14"/>
  <c r="AA35" i="14"/>
  <c r="W35" i="14"/>
  <c r="S35" i="14"/>
  <c r="O35" i="14"/>
  <c r="K35" i="14"/>
  <c r="G35" i="14"/>
  <c r="F35" i="14"/>
  <c r="Z29" i="14"/>
  <c r="V29" i="14"/>
  <c r="R29" i="14"/>
  <c r="N29" i="14"/>
  <c r="J29" i="14"/>
  <c r="F29" i="14"/>
  <c r="Z28" i="14"/>
  <c r="V28" i="14"/>
  <c r="R28" i="14"/>
  <c r="N28" i="14"/>
  <c r="J28" i="14"/>
  <c r="F28" i="14"/>
  <c r="Z27" i="14"/>
  <c r="V27" i="14"/>
  <c r="R27" i="14"/>
  <c r="N27" i="14"/>
  <c r="J27" i="14"/>
  <c r="AB29" i="14"/>
  <c r="X29" i="14"/>
  <c r="T29" i="14"/>
  <c r="P29" i="14"/>
  <c r="L29" i="14"/>
  <c r="H29" i="14"/>
  <c r="AB28" i="14"/>
  <c r="X28" i="14"/>
  <c r="T28" i="14"/>
  <c r="P28" i="14"/>
  <c r="L28" i="14"/>
  <c r="H28" i="14"/>
  <c r="AB27" i="14"/>
  <c r="X27" i="14"/>
  <c r="T27" i="14"/>
  <c r="P27" i="14"/>
  <c r="L27" i="14"/>
  <c r="H27" i="14"/>
  <c r="Y29" i="14"/>
  <c r="U29" i="14"/>
  <c r="Q29" i="14"/>
  <c r="M29" i="14"/>
  <c r="I29" i="14"/>
  <c r="E29" i="14"/>
  <c r="Y28" i="14"/>
  <c r="U28" i="14"/>
  <c r="Q28" i="14"/>
  <c r="M28" i="14"/>
  <c r="I28" i="14"/>
  <c r="E28" i="14"/>
  <c r="Y27" i="14"/>
  <c r="U27" i="14"/>
  <c r="Q27" i="14"/>
  <c r="M27" i="14"/>
  <c r="I27" i="14"/>
  <c r="E27" i="14"/>
  <c r="F27" i="14"/>
  <c r="AA29" i="14"/>
  <c r="W29" i="14"/>
  <c r="S29" i="14"/>
  <c r="O29" i="14"/>
  <c r="K29" i="14"/>
  <c r="G29" i="14"/>
  <c r="AA28" i="14"/>
  <c r="W28" i="14"/>
  <c r="S28" i="14"/>
  <c r="O28" i="14"/>
  <c r="K28" i="14"/>
  <c r="G28" i="14"/>
  <c r="AA27" i="14"/>
  <c r="W27" i="14"/>
  <c r="S27" i="14"/>
  <c r="O27" i="14"/>
  <c r="K27" i="14"/>
  <c r="G27" i="14"/>
  <c r="K19" i="14"/>
  <c r="J20" i="14"/>
  <c r="F20" i="14"/>
  <c r="Z19" i="14"/>
  <c r="V19" i="14"/>
  <c r="R19" i="14"/>
  <c r="N19" i="14"/>
  <c r="J19" i="14"/>
  <c r="I19" i="14"/>
  <c r="G19" i="14"/>
  <c r="L20" i="14"/>
  <c r="H20" i="14"/>
  <c r="AB19" i="14"/>
  <c r="X19" i="14"/>
  <c r="T19" i="14"/>
  <c r="P19" i="14"/>
  <c r="L19" i="14"/>
  <c r="H19" i="14"/>
  <c r="AA21" i="14"/>
  <c r="W21" i="14"/>
  <c r="S21" i="14"/>
  <c r="O21" i="14"/>
  <c r="K21" i="14"/>
  <c r="G21" i="14"/>
  <c r="AA20" i="14"/>
  <c r="W20" i="14"/>
  <c r="S20" i="14"/>
  <c r="O20" i="14"/>
  <c r="K20" i="14"/>
  <c r="G20" i="14"/>
  <c r="AA19" i="14"/>
  <c r="W19" i="14"/>
  <c r="S19" i="14"/>
  <c r="O19" i="14"/>
  <c r="E19" i="14"/>
  <c r="Z21" i="14"/>
  <c r="V21" i="14"/>
  <c r="R21" i="14"/>
  <c r="N21" i="14"/>
  <c r="J21" i="14"/>
  <c r="F21" i="14"/>
  <c r="Z20" i="14"/>
  <c r="V20" i="14"/>
  <c r="R20" i="14"/>
  <c r="N20" i="14"/>
  <c r="Y21" i="14"/>
  <c r="U21" i="14"/>
  <c r="Q21" i="14"/>
  <c r="M21" i="14"/>
  <c r="I21" i="14"/>
  <c r="E21" i="14"/>
  <c r="Y20" i="14"/>
  <c r="U20" i="14"/>
  <c r="Q20" i="14"/>
  <c r="M20" i="14"/>
  <c r="I20" i="14"/>
  <c r="E20" i="14"/>
  <c r="Y19" i="14"/>
  <c r="U19" i="14"/>
  <c r="Q19" i="14"/>
  <c r="M19" i="14"/>
  <c r="AB21" i="14"/>
  <c r="X21" i="14"/>
  <c r="T21" i="14"/>
  <c r="P21" i="14"/>
  <c r="L21" i="14"/>
  <c r="H21" i="14"/>
  <c r="AB20" i="14"/>
  <c r="X20" i="14"/>
  <c r="T20" i="14"/>
  <c r="P20" i="14"/>
  <c r="F19" i="14"/>
  <c r="Z53" i="14"/>
  <c r="V53" i="14"/>
  <c r="R53" i="14"/>
  <c r="N53" i="14"/>
  <c r="J53" i="14"/>
  <c r="F53" i="14"/>
  <c r="Z52" i="14"/>
  <c r="V52" i="14"/>
  <c r="R52" i="14"/>
  <c r="N52" i="14"/>
  <c r="J52" i="14"/>
  <c r="F52" i="14"/>
  <c r="Z51" i="14"/>
  <c r="V51" i="14"/>
  <c r="R51" i="14"/>
  <c r="N51" i="14"/>
  <c r="J51" i="14"/>
  <c r="AB53" i="14"/>
  <c r="X53" i="14"/>
  <c r="T53" i="14"/>
  <c r="P53" i="14"/>
  <c r="L53" i="14"/>
  <c r="H53" i="14"/>
  <c r="AB52" i="14"/>
  <c r="X52" i="14"/>
  <c r="T52" i="14"/>
  <c r="P52" i="14"/>
  <c r="L52" i="14"/>
  <c r="AB51" i="14"/>
  <c r="X51" i="14"/>
  <c r="T51" i="14"/>
  <c r="P51" i="14"/>
  <c r="L51" i="14"/>
  <c r="H51" i="14"/>
  <c r="AA53" i="14"/>
  <c r="W53" i="14"/>
  <c r="S53" i="14"/>
  <c r="O53" i="14"/>
  <c r="K53" i="14"/>
  <c r="G53" i="14"/>
  <c r="Y52" i="14"/>
  <c r="U52" i="14"/>
  <c r="Q52" i="14"/>
  <c r="M52" i="14"/>
  <c r="I52" i="14"/>
  <c r="E52" i="14"/>
  <c r="AA51" i="14"/>
  <c r="W51" i="14"/>
  <c r="S51" i="14"/>
  <c r="O51" i="14"/>
  <c r="K51" i="14"/>
  <c r="G51" i="14"/>
  <c r="F51" i="14"/>
  <c r="Y53" i="14"/>
  <c r="U53" i="14"/>
  <c r="Q53" i="14"/>
  <c r="M53" i="14"/>
  <c r="I53" i="14"/>
  <c r="E53" i="14"/>
  <c r="AA52" i="14"/>
  <c r="W52" i="14"/>
  <c r="S52" i="14"/>
  <c r="O52" i="14"/>
  <c r="K52" i="14"/>
  <c r="G52" i="14"/>
  <c r="Y51" i="14"/>
  <c r="U51" i="14"/>
  <c r="Q51" i="14"/>
  <c r="M51" i="14"/>
  <c r="I51" i="14"/>
  <c r="E51" i="14"/>
  <c r="Z41" i="14"/>
  <c r="V41" i="14"/>
  <c r="R41" i="14"/>
  <c r="N41" i="14"/>
  <c r="J41" i="14"/>
  <c r="F41" i="14"/>
  <c r="Z40" i="14"/>
  <c r="V40" i="14"/>
  <c r="R40" i="14"/>
  <c r="N40" i="14"/>
  <c r="J40" i="14"/>
  <c r="F40" i="14"/>
  <c r="Z39" i="14"/>
  <c r="V39" i="14"/>
  <c r="R39" i="14"/>
  <c r="N39" i="14"/>
  <c r="J39" i="14"/>
  <c r="F39" i="14"/>
  <c r="Y41" i="14"/>
  <c r="U41" i="14"/>
  <c r="Q41" i="14"/>
  <c r="M41" i="14"/>
  <c r="I41" i="14"/>
  <c r="E41" i="14"/>
  <c r="Y40" i="14"/>
  <c r="U40" i="14"/>
  <c r="Q40" i="14"/>
  <c r="M40" i="14"/>
  <c r="I40" i="14"/>
  <c r="E40" i="14"/>
  <c r="Y39" i="14"/>
  <c r="U39" i="14"/>
  <c r="Q39" i="14"/>
  <c r="M39" i="14"/>
  <c r="I39" i="14"/>
  <c r="E39" i="14"/>
  <c r="AB41" i="14"/>
  <c r="X41" i="14"/>
  <c r="T41" i="14"/>
  <c r="P41" i="14"/>
  <c r="L41" i="14"/>
  <c r="H41" i="14"/>
  <c r="AB40" i="14"/>
  <c r="X40" i="14"/>
  <c r="T40" i="14"/>
  <c r="P40" i="14"/>
  <c r="L40" i="14"/>
  <c r="H40" i="14"/>
  <c r="AB39" i="14"/>
  <c r="X39" i="14"/>
  <c r="T39" i="14"/>
  <c r="P39" i="14"/>
  <c r="L39" i="14"/>
  <c r="H39" i="14"/>
  <c r="AA41" i="14"/>
  <c r="W41" i="14"/>
  <c r="S41" i="14"/>
  <c r="O41" i="14"/>
  <c r="K41" i="14"/>
  <c r="G41" i="14"/>
  <c r="AA40" i="14"/>
  <c r="W40" i="14"/>
  <c r="S40" i="14"/>
  <c r="O40" i="14"/>
  <c r="K40" i="14"/>
  <c r="G40" i="14"/>
  <c r="AA39" i="14"/>
  <c r="W39" i="14"/>
  <c r="S39" i="14"/>
  <c r="O39" i="14"/>
  <c r="K39" i="14"/>
  <c r="G39" i="14"/>
  <c r="S15" i="14"/>
  <c r="M15" i="14"/>
  <c r="N15" i="14"/>
  <c r="J15" i="14"/>
  <c r="K15" i="14"/>
  <c r="Q15" i="14"/>
  <c r="I15" i="14"/>
  <c r="P15" i="14"/>
  <c r="L15" i="14"/>
  <c r="G15" i="14"/>
  <c r="H15" i="14"/>
  <c r="Z17" i="14"/>
  <c r="V17" i="14"/>
  <c r="R17" i="14"/>
  <c r="N17" i="14"/>
  <c r="J17" i="14"/>
  <c r="F17" i="14"/>
  <c r="Z16" i="14"/>
  <c r="V16" i="14"/>
  <c r="R16" i="14"/>
  <c r="N16" i="14"/>
  <c r="J16" i="14"/>
  <c r="F16" i="14"/>
  <c r="Z15" i="14"/>
  <c r="V15" i="14"/>
  <c r="R15" i="14"/>
  <c r="AA17" i="14"/>
  <c r="W17" i="14"/>
  <c r="S17" i="14"/>
  <c r="O17" i="14"/>
  <c r="K17" i="14"/>
  <c r="G17" i="14"/>
  <c r="AA16" i="14"/>
  <c r="W16" i="14"/>
  <c r="S16" i="14"/>
  <c r="O16" i="14"/>
  <c r="K16" i="14"/>
  <c r="G16" i="14"/>
  <c r="AA15" i="14"/>
  <c r="W15" i="14"/>
  <c r="O15" i="14"/>
  <c r="AB17" i="14"/>
  <c r="X17" i="14"/>
  <c r="T17" i="14"/>
  <c r="P17" i="14"/>
  <c r="L17" i="14"/>
  <c r="H17" i="14"/>
  <c r="AB16" i="14"/>
  <c r="X16" i="14"/>
  <c r="T16" i="14"/>
  <c r="P16" i="14"/>
  <c r="L16" i="14"/>
  <c r="H16" i="14"/>
  <c r="AB15" i="14"/>
  <c r="X15" i="14"/>
  <c r="T15" i="14"/>
  <c r="F15" i="14"/>
  <c r="Y17" i="14"/>
  <c r="U17" i="14"/>
  <c r="Q17" i="14"/>
  <c r="M17" i="14"/>
  <c r="I17" i="14"/>
  <c r="E17" i="14"/>
  <c r="Y16" i="14"/>
  <c r="U16" i="14"/>
  <c r="Q16" i="14"/>
  <c r="M16" i="14"/>
  <c r="I16" i="14"/>
  <c r="E16" i="14"/>
  <c r="Y15" i="14"/>
  <c r="U15" i="14"/>
  <c r="E15" i="14"/>
  <c r="Z57" i="14"/>
  <c r="V57" i="14"/>
  <c r="R57" i="14"/>
  <c r="N57" i="14"/>
  <c r="J57" i="14"/>
  <c r="F57" i="14"/>
  <c r="Z56" i="14"/>
  <c r="V56" i="14"/>
  <c r="R56" i="14"/>
  <c r="N56" i="14"/>
  <c r="J56" i="14"/>
  <c r="F56" i="14"/>
  <c r="Z55" i="14"/>
  <c r="V55" i="14"/>
  <c r="R55" i="14"/>
  <c r="N55" i="14"/>
  <c r="J55" i="14"/>
  <c r="F55" i="14"/>
  <c r="Y57" i="14"/>
  <c r="U57" i="14"/>
  <c r="Q57" i="14"/>
  <c r="M57" i="14"/>
  <c r="I57" i="14"/>
  <c r="E57" i="14"/>
  <c r="AA56" i="14"/>
  <c r="W56" i="14"/>
  <c r="S56" i="14"/>
  <c r="O56" i="14"/>
  <c r="K56" i="14"/>
  <c r="G56" i="14"/>
  <c r="Y55" i="14"/>
  <c r="U55" i="14"/>
  <c r="Q55" i="14"/>
  <c r="M55" i="14"/>
  <c r="I55" i="14"/>
  <c r="E55" i="14"/>
  <c r="AB57" i="14"/>
  <c r="X57" i="14"/>
  <c r="T57" i="14"/>
  <c r="P57" i="14"/>
  <c r="L57" i="14"/>
  <c r="H57" i="14"/>
  <c r="AB56" i="14"/>
  <c r="X56" i="14"/>
  <c r="T56" i="14"/>
  <c r="P56" i="14"/>
  <c r="L56" i="14"/>
  <c r="H56" i="14"/>
  <c r="AB55" i="14"/>
  <c r="X55" i="14"/>
  <c r="T55" i="14"/>
  <c r="P55" i="14"/>
  <c r="L55" i="14"/>
  <c r="H55" i="14"/>
  <c r="AA57" i="14"/>
  <c r="W57" i="14"/>
  <c r="S57" i="14"/>
  <c r="O57" i="14"/>
  <c r="K57" i="14"/>
  <c r="G57" i="14"/>
  <c r="Y56" i="14"/>
  <c r="U56" i="14"/>
  <c r="Q56" i="14"/>
  <c r="M56" i="14"/>
  <c r="I56" i="14"/>
  <c r="E56" i="14"/>
  <c r="AA55" i="14"/>
  <c r="W55" i="14"/>
  <c r="S55" i="14"/>
  <c r="O55" i="14"/>
  <c r="K55" i="14"/>
  <c r="G55" i="14"/>
  <c r="AB49" i="14"/>
  <c r="X49" i="14"/>
  <c r="T49" i="14"/>
  <c r="P49" i="14"/>
  <c r="L49" i="14"/>
  <c r="H49" i="14"/>
  <c r="AB48" i="14"/>
  <c r="X48" i="14"/>
  <c r="T48" i="14"/>
  <c r="P48" i="14"/>
  <c r="L48" i="14"/>
  <c r="H48" i="14"/>
  <c r="AB47" i="14"/>
  <c r="X47" i="14"/>
  <c r="T47" i="14"/>
  <c r="P47" i="14"/>
  <c r="L47" i="14"/>
  <c r="H47" i="14"/>
  <c r="Y49" i="14"/>
  <c r="U49" i="14"/>
  <c r="Q49" i="14"/>
  <c r="M49" i="14"/>
  <c r="I49" i="14"/>
  <c r="E49" i="14"/>
  <c r="AA48" i="14"/>
  <c r="W48" i="14"/>
  <c r="S48" i="14"/>
  <c r="O48" i="14"/>
  <c r="K48" i="14"/>
  <c r="G48" i="14"/>
  <c r="Y47" i="14"/>
  <c r="U47" i="14"/>
  <c r="Q47" i="14"/>
  <c r="M47" i="14"/>
  <c r="I47" i="14"/>
  <c r="E47" i="14"/>
  <c r="Z49" i="14"/>
  <c r="V49" i="14"/>
  <c r="R49" i="14"/>
  <c r="N49" i="14"/>
  <c r="J49" i="14"/>
  <c r="F49" i="14"/>
  <c r="Z48" i="14"/>
  <c r="V48" i="14"/>
  <c r="R48" i="14"/>
  <c r="N48" i="14"/>
  <c r="J48" i="14"/>
  <c r="F48" i="14"/>
  <c r="Z47" i="14"/>
  <c r="V47" i="14"/>
  <c r="R47" i="14"/>
  <c r="N47" i="14"/>
  <c r="J47" i="14"/>
  <c r="F47" i="14"/>
  <c r="AA49" i="14"/>
  <c r="W49" i="14"/>
  <c r="S49" i="14"/>
  <c r="O49" i="14"/>
  <c r="K49" i="14"/>
  <c r="G49" i="14"/>
  <c r="Y48" i="14"/>
  <c r="U48" i="14"/>
  <c r="Q48" i="14"/>
  <c r="M48" i="14"/>
  <c r="I48" i="14"/>
  <c r="E48" i="14"/>
  <c r="AA47" i="14"/>
  <c r="W47" i="14"/>
  <c r="S47" i="14"/>
  <c r="O47" i="14"/>
  <c r="K47" i="14"/>
  <c r="G47" i="14"/>
  <c r="P26" i="14" l="1"/>
  <c r="N26" i="14"/>
  <c r="T26" i="14"/>
  <c r="V26" i="14"/>
  <c r="O11" i="14"/>
  <c r="AB26" i="14"/>
  <c r="V12" i="14"/>
  <c r="AA12" i="14"/>
  <c r="AB12" i="14"/>
  <c r="Y12" i="14"/>
  <c r="F12" i="14"/>
  <c r="L12" i="14"/>
  <c r="G11" i="14"/>
  <c r="Q11" i="14"/>
  <c r="T11" i="14"/>
  <c r="S11" i="14"/>
  <c r="N11" i="14"/>
  <c r="I12" i="14"/>
  <c r="K12" i="14"/>
  <c r="N13" i="14"/>
  <c r="Q13" i="14"/>
  <c r="T13" i="14"/>
  <c r="S13" i="14"/>
  <c r="Z11" i="14"/>
  <c r="Z13" i="14"/>
  <c r="U12" i="14"/>
  <c r="F11" i="14"/>
  <c r="X12" i="14"/>
  <c r="E11" i="14"/>
  <c r="W12" i="14"/>
  <c r="J11" i="14"/>
  <c r="M11" i="14"/>
  <c r="V11" i="14"/>
  <c r="N12" i="14"/>
  <c r="F13" i="14"/>
  <c r="V13" i="14"/>
  <c r="Y11" i="14"/>
  <c r="Q12" i="14"/>
  <c r="I13" i="14"/>
  <c r="Y13" i="14"/>
  <c r="AB11" i="14"/>
  <c r="T12" i="14"/>
  <c r="L13" i="14"/>
  <c r="AB13" i="14"/>
  <c r="AA11" i="14"/>
  <c r="S12" i="14"/>
  <c r="K13" i="14"/>
  <c r="AA13" i="14"/>
  <c r="H11" i="14"/>
  <c r="K11" i="14"/>
  <c r="R12" i="14"/>
  <c r="J13" i="14"/>
  <c r="E12" i="14"/>
  <c r="M13" i="14"/>
  <c r="H12" i="14"/>
  <c r="P13" i="14"/>
  <c r="G12" i="14"/>
  <c r="O13" i="14"/>
  <c r="L11" i="14"/>
  <c r="R11" i="14"/>
  <c r="J12" i="14"/>
  <c r="Z12" i="14"/>
  <c r="R13" i="14"/>
  <c r="U11" i="14"/>
  <c r="M12" i="14"/>
  <c r="E13" i="14"/>
  <c r="U13" i="14"/>
  <c r="X11" i="14"/>
  <c r="P12" i="14"/>
  <c r="H13" i="14"/>
  <c r="X13" i="14"/>
  <c r="W11" i="14"/>
  <c r="O12" i="14"/>
  <c r="G13" i="14"/>
  <c r="W13" i="14"/>
  <c r="P11" i="14"/>
  <c r="AA26" i="14"/>
  <c r="W26" i="14"/>
  <c r="S26" i="14"/>
  <c r="O42" i="14"/>
  <c r="H42" i="14"/>
  <c r="X42" i="14"/>
  <c r="M42" i="14"/>
  <c r="F42" i="14"/>
  <c r="V42" i="14"/>
  <c r="F54" i="14"/>
  <c r="L54" i="14"/>
  <c r="AB54" i="14"/>
  <c r="Y22" i="14"/>
  <c r="O22" i="14"/>
  <c r="O30" i="14"/>
  <c r="F30" i="14"/>
  <c r="Q30" i="14"/>
  <c r="L30" i="14"/>
  <c r="AB30" i="14"/>
  <c r="V30" i="14"/>
  <c r="K38" i="14"/>
  <c r="AA38" i="14"/>
  <c r="Q38" i="14"/>
  <c r="L38" i="14"/>
  <c r="AB38" i="14"/>
  <c r="V38" i="14"/>
  <c r="O46" i="14"/>
  <c r="L46" i="14"/>
  <c r="AB46" i="14"/>
  <c r="V46" i="14"/>
  <c r="M34" i="14"/>
  <c r="H34" i="14"/>
  <c r="X34" i="14"/>
  <c r="O34" i="14"/>
  <c r="F34" i="14"/>
  <c r="V34" i="14"/>
  <c r="O26" i="14"/>
  <c r="S50" i="14"/>
  <c r="J50" i="14"/>
  <c r="Z50" i="14"/>
  <c r="L50" i="14"/>
  <c r="AB50" i="14"/>
  <c r="S58" i="14"/>
  <c r="L58" i="14"/>
  <c r="AB58" i="14"/>
  <c r="J58" i="14"/>
  <c r="Z58" i="14"/>
  <c r="F18" i="14"/>
  <c r="V18" i="14"/>
  <c r="K42" i="14"/>
  <c r="AA42" i="14"/>
  <c r="T42" i="14"/>
  <c r="I42" i="14"/>
  <c r="Y42" i="14"/>
  <c r="R42" i="14"/>
  <c r="H54" i="14"/>
  <c r="X54" i="14"/>
  <c r="R54" i="14"/>
  <c r="U22" i="14"/>
  <c r="AA22" i="14"/>
  <c r="K30" i="14"/>
  <c r="AA30" i="14"/>
  <c r="M30" i="14"/>
  <c r="H30" i="14"/>
  <c r="X30" i="14"/>
  <c r="R30" i="14"/>
  <c r="G38" i="14"/>
  <c r="W38" i="14"/>
  <c r="M38" i="14"/>
  <c r="H38" i="14"/>
  <c r="X38" i="14"/>
  <c r="R38" i="14"/>
  <c r="K46" i="14"/>
  <c r="AA46" i="14"/>
  <c r="H46" i="14"/>
  <c r="X46" i="14"/>
  <c r="R46" i="14"/>
  <c r="I34" i="14"/>
  <c r="Y34" i="14"/>
  <c r="T34" i="14"/>
  <c r="K34" i="14"/>
  <c r="AA34" i="14"/>
  <c r="R34" i="14"/>
  <c r="O50" i="14"/>
  <c r="F50" i="14"/>
  <c r="V50" i="14"/>
  <c r="H50" i="14"/>
  <c r="X50" i="14"/>
  <c r="O58" i="14"/>
  <c r="H58" i="14"/>
  <c r="X58" i="14"/>
  <c r="F58" i="14"/>
  <c r="V58" i="14"/>
  <c r="Y18" i="14"/>
  <c r="AB18" i="14"/>
  <c r="R18" i="14"/>
  <c r="G50" i="14"/>
  <c r="W50" i="14"/>
  <c r="N50" i="14"/>
  <c r="P50" i="14"/>
  <c r="G58" i="14"/>
  <c r="W58" i="14"/>
  <c r="P58" i="14"/>
  <c r="N58" i="14"/>
  <c r="T18" i="14"/>
  <c r="W18" i="14"/>
  <c r="S42" i="14"/>
  <c r="L42" i="14"/>
  <c r="AB42" i="14"/>
  <c r="Q42" i="14"/>
  <c r="J42" i="14"/>
  <c r="Z42" i="14"/>
  <c r="P54" i="14"/>
  <c r="J54" i="14"/>
  <c r="Z54" i="14"/>
  <c r="M22" i="14"/>
  <c r="S22" i="14"/>
  <c r="S30" i="14"/>
  <c r="U30" i="14"/>
  <c r="P30" i="14"/>
  <c r="J30" i="14"/>
  <c r="Z30" i="14"/>
  <c r="O38" i="14"/>
  <c r="U38" i="14"/>
  <c r="P38" i="14"/>
  <c r="J38" i="14"/>
  <c r="Z38" i="14"/>
  <c r="S46" i="14"/>
  <c r="P46" i="14"/>
  <c r="J46" i="14"/>
  <c r="Z46" i="14"/>
  <c r="Q34" i="14"/>
  <c r="L34" i="14"/>
  <c r="AB34" i="14"/>
  <c r="S34" i="14"/>
  <c r="J34" i="14"/>
  <c r="Z34" i="14"/>
  <c r="K50" i="14"/>
  <c r="AA50" i="14"/>
  <c r="R50" i="14"/>
  <c r="T50" i="14"/>
  <c r="K58" i="14"/>
  <c r="AA58" i="14"/>
  <c r="T58" i="14"/>
  <c r="R58" i="14"/>
  <c r="U18" i="14"/>
  <c r="X18" i="14"/>
  <c r="AA18" i="14"/>
  <c r="G42" i="14"/>
  <c r="W42" i="14"/>
  <c r="P42" i="14"/>
  <c r="U42" i="14"/>
  <c r="N42" i="14"/>
  <c r="T54" i="14"/>
  <c r="N54" i="14"/>
  <c r="Q22" i="14"/>
  <c r="W22" i="14"/>
  <c r="G30" i="14"/>
  <c r="W30" i="14"/>
  <c r="I30" i="14"/>
  <c r="Y30" i="14"/>
  <c r="T30" i="14"/>
  <c r="N30" i="14"/>
  <c r="F38" i="14"/>
  <c r="S38" i="14"/>
  <c r="I38" i="14"/>
  <c r="Y38" i="14"/>
  <c r="T38" i="14"/>
  <c r="N38" i="14"/>
  <c r="G46" i="14"/>
  <c r="W46" i="14"/>
  <c r="F46" i="14"/>
  <c r="T46" i="14"/>
  <c r="N46" i="14"/>
  <c r="U34" i="14"/>
  <c r="P34" i="14"/>
  <c r="G34" i="14"/>
  <c r="W34" i="14"/>
  <c r="N34" i="14"/>
  <c r="Y26" i="14"/>
  <c r="V54" i="14"/>
  <c r="Q26" i="14"/>
  <c r="F22" i="14"/>
  <c r="Z18" i="14"/>
  <c r="AC32" i="14"/>
  <c r="AC33" i="14"/>
  <c r="M54" i="14"/>
  <c r="U54" i="14"/>
  <c r="U26" i="14"/>
  <c r="AC24" i="14"/>
  <c r="AC23" i="14"/>
  <c r="AC25" i="14"/>
  <c r="O18" i="14"/>
  <c r="AC16" i="14"/>
  <c r="AC17" i="14"/>
  <c r="AC53" i="14"/>
  <c r="AG32" i="14"/>
  <c r="AG33" i="14" s="1"/>
  <c r="AG35" i="14"/>
  <c r="AC45" i="14"/>
  <c r="L18" i="14"/>
  <c r="I18" i="14"/>
  <c r="I26" i="14"/>
  <c r="L26" i="14"/>
  <c r="K54" i="14"/>
  <c r="S54" i="14"/>
  <c r="AA54" i="14"/>
  <c r="E50" i="14"/>
  <c r="AC47" i="14"/>
  <c r="E58" i="14"/>
  <c r="AC55" i="14"/>
  <c r="E18" i="14"/>
  <c r="AC15" i="14"/>
  <c r="E42" i="14"/>
  <c r="AC39" i="14"/>
  <c r="E22" i="14"/>
  <c r="AC19" i="14"/>
  <c r="E30" i="14"/>
  <c r="AC27" i="14"/>
  <c r="E38" i="14"/>
  <c r="AC35" i="14"/>
  <c r="AC48" i="14"/>
  <c r="M50" i="14"/>
  <c r="U50" i="14"/>
  <c r="AC49" i="14"/>
  <c r="AC56" i="14"/>
  <c r="M58" i="14"/>
  <c r="U58" i="14"/>
  <c r="AC57" i="14"/>
  <c r="G18" i="14"/>
  <c r="P18" i="14"/>
  <c r="Q18" i="14"/>
  <c r="J18" i="14"/>
  <c r="M18" i="14"/>
  <c r="F26" i="14"/>
  <c r="J26" i="14"/>
  <c r="M26" i="14"/>
  <c r="G26" i="14"/>
  <c r="AC40" i="14"/>
  <c r="AC41" i="14"/>
  <c r="I54" i="14"/>
  <c r="Q54" i="14"/>
  <c r="Y54" i="14"/>
  <c r="G54" i="14"/>
  <c r="O54" i="14"/>
  <c r="W54" i="14"/>
  <c r="AC52" i="14"/>
  <c r="AC20" i="14"/>
  <c r="AC21" i="14"/>
  <c r="L22" i="14"/>
  <c r="T22" i="14"/>
  <c r="AB22" i="14"/>
  <c r="I22" i="14"/>
  <c r="N22" i="14"/>
  <c r="V22" i="14"/>
  <c r="K22" i="14"/>
  <c r="AC28" i="14"/>
  <c r="AC29" i="14"/>
  <c r="AC36" i="14"/>
  <c r="AC37" i="14"/>
  <c r="I46" i="14"/>
  <c r="Q46" i="14"/>
  <c r="Y46" i="14"/>
  <c r="E26" i="14"/>
  <c r="E54" i="14"/>
  <c r="AC51" i="14"/>
  <c r="E46" i="14"/>
  <c r="AC43" i="14"/>
  <c r="E34" i="14"/>
  <c r="AC31" i="14"/>
  <c r="I50" i="14"/>
  <c r="Q50" i="14"/>
  <c r="Y50" i="14"/>
  <c r="I58" i="14"/>
  <c r="Q58" i="14"/>
  <c r="Y58" i="14"/>
  <c r="H18" i="14"/>
  <c r="K18" i="14"/>
  <c r="N18" i="14"/>
  <c r="S18" i="14"/>
  <c r="H26" i="14"/>
  <c r="K26" i="14"/>
  <c r="H22" i="14"/>
  <c r="P22" i="14"/>
  <c r="X22" i="14"/>
  <c r="G22" i="14"/>
  <c r="J22" i="14"/>
  <c r="R22" i="14"/>
  <c r="Z22" i="14"/>
  <c r="M46" i="14"/>
  <c r="U46" i="14"/>
  <c r="AC44" i="14"/>
  <c r="O14" i="14" l="1"/>
  <c r="I14" i="14"/>
  <c r="P14" i="14"/>
  <c r="AA14" i="14"/>
  <c r="AB14" i="14"/>
  <c r="M14" i="14"/>
  <c r="Z14" i="14"/>
  <c r="N14" i="14"/>
  <c r="Q14" i="14"/>
  <c r="F14" i="14"/>
  <c r="K14" i="14"/>
  <c r="S14" i="14"/>
  <c r="X14" i="14"/>
  <c r="G14" i="14"/>
  <c r="L14" i="14"/>
  <c r="J14" i="14"/>
  <c r="AC11" i="14"/>
  <c r="T14" i="14"/>
  <c r="R14" i="14"/>
  <c r="H14" i="14"/>
  <c r="Y14" i="14"/>
  <c r="V14" i="14"/>
  <c r="E14" i="14"/>
  <c r="W14" i="14"/>
  <c r="U14" i="14"/>
  <c r="AC13" i="14"/>
  <c r="AC12" i="14"/>
  <c r="AC34" i="14"/>
  <c r="AC54" i="14"/>
  <c r="AC18" i="14"/>
  <c r="AG36" i="14"/>
  <c r="AG37" i="14" s="1"/>
  <c r="AG39" i="14"/>
  <c r="AC46" i="14"/>
  <c r="AC26" i="14"/>
  <c r="AC38" i="14"/>
  <c r="AC30" i="14"/>
  <c r="AC22" i="14"/>
  <c r="AC42" i="14"/>
  <c r="AC58" i="14"/>
  <c r="AC50" i="14"/>
  <c r="AC14" i="14" l="1"/>
  <c r="AG40" i="14"/>
  <c r="AG41" i="14" s="1"/>
  <c r="AG43" i="14"/>
  <c r="AG44" i="14" l="1"/>
  <c r="AG45" i="14" s="1"/>
  <c r="AG47" i="14"/>
  <c r="AG51" i="14" l="1"/>
  <c r="AG48" i="14"/>
  <c r="AG49" i="14" s="1"/>
  <c r="AG52" i="14" l="1"/>
  <c r="AG53" i="14" s="1"/>
  <c r="AG55" i="14"/>
  <c r="AG56" i="14" s="1"/>
  <c r="AG57" i="14" s="1"/>
</calcChain>
</file>

<file path=xl/sharedStrings.xml><?xml version="1.0" encoding="utf-8"?>
<sst xmlns="http://schemas.openxmlformats.org/spreadsheetml/2006/main" count="531" uniqueCount="90">
  <si>
    <t>NOTAS:</t>
  </si>
  <si>
    <t>ORD</t>
  </si>
  <si>
    <t>FES</t>
  </si>
  <si>
    <t>SÁB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</si>
  <si>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</si>
  <si>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</si>
  <si>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</si>
  <si>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</si>
  <si>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</si>
  <si>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</si>
  <si>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</si>
  <si>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</si>
  <si>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</si>
  <si>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</si>
  <si>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</si>
  <si>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</si>
  <si>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</si>
  <si>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</si>
  <si>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</si>
  <si>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</si>
  <si>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</si>
  <si>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</si>
  <si>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</si>
  <si>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</si>
  <si>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</si>
  <si>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</si>
  <si>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</si>
  <si>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</si>
  <si>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AÑO:</t>
  </si>
  <si>
    <t>CANTIDAD EN:</t>
  </si>
  <si>
    <t>ENE</t>
  </si>
  <si>
    <t>TIPO 
DE DIA:</t>
  </si>
  <si>
    <t>N° dias
mes</t>
  </si>
  <si>
    <t>TOTAL</t>
  </si>
  <si>
    <t>ORD.</t>
  </si>
  <si>
    <t>SAB.</t>
  </si>
  <si>
    <t>FES.</t>
  </si>
  <si>
    <t>PC</t>
  </si>
  <si>
    <t>FEB</t>
  </si>
  <si>
    <t>MAR</t>
  </si>
  <si>
    <t>ABR</t>
  </si>
  <si>
    <t>MAY</t>
  </si>
  <si>
    <t>JUN</t>
  </si>
  <si>
    <t>PC: PAGUE LO CONTRATADO.</t>
  </si>
  <si>
    <t>JUL</t>
  </si>
  <si>
    <t>AGO</t>
  </si>
  <si>
    <t>SEP</t>
  </si>
  <si>
    <t>OCT</t>
  </si>
  <si>
    <t>NOV</t>
  </si>
  <si>
    <t>DIC</t>
  </si>
  <si>
    <t>* Las cantidades ofrecidas deben presentarse con dos cifras decimales.</t>
  </si>
  <si>
    <t>Cantidad Ofrecida</t>
  </si>
  <si>
    <t>N° días
mes</t>
  </si>
  <si>
    <t>Tipo de día</t>
  </si>
  <si>
    <t>OFERTA MERCANTIL N°:</t>
  </si>
  <si>
    <t>INVITACIÓN:</t>
  </si>
  <si>
    <t>OFERENTE:</t>
  </si>
  <si>
    <t>OFERENTE S.A. ESP</t>
  </si>
  <si>
    <t>OFERTA:</t>
  </si>
  <si>
    <t>MODALIDAD:</t>
  </si>
  <si>
    <t>MWh*</t>
  </si>
  <si>
    <t>NIVEL DE COBERTURA ESPERADO
 (%)</t>
  </si>
  <si>
    <t>(3) Ingresar con dos cifras decimales la energía ofrecida hasta las cantidades solicitadas.</t>
  </si>
  <si>
    <t>PRECIOS $/MWh de:</t>
  </si>
  <si>
    <t>OFERENTE E.S.P.</t>
  </si>
  <si>
    <r>
      <t xml:space="preserve">PC </t>
    </r>
    <r>
      <rPr>
        <b/>
        <sz val="8"/>
        <rFont val="Times New Roman"/>
        <family val="1"/>
      </rPr>
      <t>(1)</t>
    </r>
  </si>
  <si>
    <t>(2) La energía ofrecida se despachará de acuerdo con las curvas descritas los terminos de referencia.</t>
  </si>
  <si>
    <t>ANEXO 3. CUADRO DE CANTIDADES DE ENERGÍA Y PRECIO</t>
  </si>
  <si>
    <t>ANEXO 4. CANTIDADES HORARIAS SOLICITADAS</t>
  </si>
  <si>
    <t>AÑO 2027</t>
  </si>
  <si>
    <t>AÑO 2028</t>
  </si>
  <si>
    <t>AÑO 2029</t>
  </si>
  <si>
    <t>AÑO 2030</t>
  </si>
  <si>
    <t>AÑO 2031</t>
  </si>
  <si>
    <t>KWh</t>
  </si>
  <si>
    <t>ENERGÍA SOLICITADA (KWh)</t>
  </si>
  <si>
    <t>ENERGÍA OFRECIDA (KWh)
(2) (3)</t>
  </si>
  <si>
    <t>PRECIO OFERTADO (COP/KWh)
(4)</t>
  </si>
  <si>
    <t>(4) Ingresar un precio monomio fijo en COP/KWh con dos cifras decimales.</t>
  </si>
  <si>
    <t>AÑO 2022</t>
  </si>
  <si>
    <t>AÑO 2023</t>
  </si>
  <si>
    <t>AÑO 2024</t>
  </si>
  <si>
    <t>AÑO 2025</t>
  </si>
  <si>
    <t>AÑO 2026</t>
  </si>
  <si>
    <t>GM-21-002</t>
  </si>
  <si>
    <t>(1) PC: Pague lo contratado o Pague lo Demandado</t>
  </si>
  <si>
    <t>(5) Indexación del precio durante el periodo de suministro con el IPP colombiano (serie oferta interna).</t>
  </si>
  <si>
    <t>(6) Solo serán aceptadas las ofertas que presenten precios para todos los años de un mismo producto.</t>
  </si>
  <si>
    <t>Junio de 2021</t>
  </si>
  <si>
    <t>El precio del suministro para cada período (mes) se debe expresar en pesos por Kilovatio-hora (COP/KWh) con dos cifras decimales, en forma de precio monomio fijo, en pesos constantes de Junio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</si>
</sst>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(* #,##0.00_);_(* \(#,##0.00\);_(* &quot;-&quot;??_);_(@_)"/>
    <numFmt numFmtId="165" formatCode="_ * #,##0.00_ ;_ * \-#,##0.00_ ;_ * &quot;-&quot;??_ ;_ @_ "/>
    <numFmt numFmtId="166" formatCode="0.0000"/>
    <numFmt numFmtId="167" formatCode="mmm"/>
    <numFmt numFmtId="168" formatCode="#0"/>
    <numFmt numFmtId="169" formatCode="0.0%"/>
    <numFmt numFmtId="170" formatCode="#,##0.00_ ;\-#,##0.00\ "/>
    <numFmt numFmtId="171" formatCode="_ * #,##0_ ;_ * \-#,##0_ ;_ * &quot;-&quot;??_ ;_ @_ "/>
    <numFmt numFmtId="172" formatCode="_(* #,##0_);_(* \(#,##0\);_(* &quot;-&quot;??_);_(@_)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3"/>
      <color indexed="10"/>
      <name val="Arial"/>
      <family val="2"/>
    </font>
    <font>
      <b/>
      <sz val="12"/>
      <color indexed="10"/>
      <name val="Arial"/>
      <family val="2"/>
    </font>
    <font>
      <b/>
      <sz val="13"/>
      <color rgb="FF0000CC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color indexed="9"/>
      <name val="Arial"/>
      <family val="2"/>
    </font>
    <font>
      <sz val="11"/>
      <color indexed="14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i/>
      <sz val="11"/>
      <name val="Arial"/>
      <family val="2"/>
    </font>
    <font>
      <sz val="13"/>
      <name val="Times New Roman"/>
      <family val="1"/>
    </font>
    <font>
      <b/>
      <sz val="9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b/>
      <sz val="15"/>
      <name val="Times New Roman"/>
      <family val="1"/>
    </font>
    <font>
      <b/>
      <sz val="13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8"/>
      <name val="Times New Roman"/>
      <family val="1"/>
    </font>
    <font>
      <sz val="10"/>
      <color indexed="9"/>
      <name val="Times New Roman"/>
      <family val="1"/>
    </font>
    <font>
      <sz val="10"/>
      <color indexed="10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2"/>
      <name val="Arial"/>
      <family val="2"/>
    </font>
    <font>
      <b/>
      <sz val="11"/>
      <name val="Verdana"/>
      <family val="2"/>
    </font>
    <font>
      <sz val="11"/>
      <color theme="0"/>
      <name val="Times New Roman"/>
      <family val="1"/>
    </font>
    <font>
      <b/>
      <sz val="11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22"/>
      </bottom>
      <diagonal/>
    </border>
    <border>
      <left style="medium">
        <color indexed="64"/>
      </left>
      <right style="medium">
        <color indexed="64"/>
      </right>
      <top style="hair">
        <color indexed="22"/>
      </top>
      <bottom style="hair">
        <color indexed="22"/>
      </bottom>
      <diagonal/>
    </border>
    <border>
      <left style="medium">
        <color indexed="64"/>
      </left>
      <right style="medium">
        <color indexed="64"/>
      </right>
      <top style="hair">
        <color indexed="22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2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hair">
        <color indexed="22"/>
      </top>
      <bottom style="hair">
        <color indexed="22"/>
      </bottom>
      <diagonal/>
    </border>
    <border>
      <left style="thin">
        <color indexed="64"/>
      </left>
      <right style="medium">
        <color indexed="64"/>
      </right>
      <top style="hair">
        <color indexed="22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hair">
        <color indexed="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22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hair">
        <color indexed="22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hair">
        <color indexed="22"/>
      </bottom>
      <diagonal/>
    </border>
    <border>
      <left style="dotted">
        <color indexed="64"/>
      </left>
      <right/>
      <top style="medium">
        <color indexed="64"/>
      </top>
      <bottom style="hair">
        <color indexed="22"/>
      </bottom>
      <diagonal/>
    </border>
    <border>
      <left style="medium">
        <color indexed="64"/>
      </left>
      <right style="dotted">
        <color indexed="64"/>
      </right>
      <top style="hair">
        <color indexed="22"/>
      </top>
      <bottom style="hair">
        <color indexed="22"/>
      </bottom>
      <diagonal/>
    </border>
    <border>
      <left style="dotted">
        <color indexed="64"/>
      </left>
      <right style="dotted">
        <color indexed="64"/>
      </right>
      <top style="hair">
        <color indexed="22"/>
      </top>
      <bottom style="hair">
        <color indexed="22"/>
      </bottom>
      <diagonal/>
    </border>
    <border>
      <left style="dotted">
        <color indexed="64"/>
      </left>
      <right/>
      <top style="hair">
        <color indexed="22"/>
      </top>
      <bottom style="hair">
        <color indexed="22"/>
      </bottom>
      <diagonal/>
    </border>
    <border>
      <left style="medium">
        <color indexed="64"/>
      </left>
      <right style="dotted">
        <color indexed="64"/>
      </right>
      <top style="hair">
        <color indexed="22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22"/>
      </top>
      <bottom style="thin">
        <color indexed="64"/>
      </bottom>
      <diagonal/>
    </border>
    <border>
      <left style="dotted">
        <color indexed="64"/>
      </left>
      <right/>
      <top style="hair">
        <color indexed="22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1">
    <xf numFmtId="0" fontId="0" fillId="0" borderId="0"/>
    <xf numFmtId="165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" fillId="0" borderId="0"/>
    <xf numFmtId="0" fontId="3" fillId="0" borderId="0"/>
    <xf numFmtId="0" fontId="5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>
      <alignment vertical="top"/>
    </xf>
  </cellStyleXfs>
  <cellXfs count="182">
    <xf numFmtId="0" fontId="0" fillId="0" borderId="0" xfId="0"/>
    <xf numFmtId="0" fontId="6" fillId="2" borderId="0" xfId="7" applyFont="1" applyFill="1" applyAlignment="1" applyProtection="1">
      <alignment vertical="center"/>
    </xf>
    <xf numFmtId="3" fontId="11" fillId="2" borderId="0" xfId="6" applyNumberFormat="1" applyFont="1" applyFill="1" applyBorder="1" applyAlignment="1" applyProtection="1">
      <alignment horizontal="left" vertical="center"/>
      <protection locked="0"/>
    </xf>
    <xf numFmtId="0" fontId="13" fillId="2" borderId="36" xfId="6" applyFont="1" applyFill="1" applyBorder="1" applyAlignment="1" applyProtection="1">
      <alignment horizontal="center" vertical="center" wrapText="1"/>
    </xf>
    <xf numFmtId="0" fontId="4" fillId="2" borderId="31" xfId="6" applyFont="1" applyFill="1" applyBorder="1" applyAlignment="1" applyProtection="1">
      <alignment horizontal="center" vertical="center" wrapText="1"/>
    </xf>
    <xf numFmtId="0" fontId="6" fillId="2" borderId="0" xfId="7" applyFont="1" applyFill="1" applyAlignment="1" applyProtection="1">
      <alignment vertical="center"/>
      <protection locked="0"/>
    </xf>
    <xf numFmtId="0" fontId="6" fillId="2" borderId="55" xfId="7" applyFont="1" applyFill="1" applyBorder="1" applyAlignment="1" applyProtection="1">
      <alignment vertical="center"/>
      <protection locked="0"/>
    </xf>
    <xf numFmtId="0" fontId="12" fillId="2" borderId="0" xfId="6" applyFont="1" applyFill="1" applyBorder="1" applyAlignment="1" applyProtection="1">
      <alignment horizontal="left"/>
      <protection locked="0"/>
    </xf>
    <xf numFmtId="0" fontId="4" fillId="2" borderId="4" xfId="6" applyFont="1" applyFill="1" applyBorder="1" applyAlignment="1" applyProtection="1">
      <alignment horizontal="center" vertical="center" wrapText="1"/>
    </xf>
    <xf numFmtId="0" fontId="4" fillId="2" borderId="5" xfId="6" applyFont="1" applyFill="1" applyBorder="1" applyAlignment="1" applyProtection="1">
      <alignment horizontal="center" vertical="center" wrapText="1"/>
    </xf>
    <xf numFmtId="164" fontId="18" fillId="2" borderId="7" xfId="3" applyFont="1" applyFill="1" applyBorder="1" applyAlignment="1" applyProtection="1">
      <alignment vertical="center"/>
    </xf>
    <xf numFmtId="164" fontId="15" fillId="2" borderId="7" xfId="3" applyFont="1" applyFill="1" applyBorder="1" applyAlignment="1" applyProtection="1">
      <alignment vertical="center"/>
    </xf>
    <xf numFmtId="164" fontId="16" fillId="2" borderId="26" xfId="3" applyFont="1" applyFill="1" applyBorder="1" applyAlignment="1" applyProtection="1">
      <alignment vertical="center"/>
    </xf>
    <xf numFmtId="0" fontId="4" fillId="2" borderId="4" xfId="6" applyFont="1" applyFill="1" applyBorder="1" applyAlignment="1" applyProtection="1">
      <alignment horizontal="center" vertical="center"/>
    </xf>
    <xf numFmtId="0" fontId="4" fillId="2" borderId="5" xfId="6" applyFont="1" applyFill="1" applyBorder="1" applyAlignment="1" applyProtection="1">
      <alignment horizontal="center" vertical="center"/>
    </xf>
    <xf numFmtId="164" fontId="18" fillId="2" borderId="6" xfId="3" applyFont="1" applyFill="1" applyBorder="1" applyAlignment="1" applyProtection="1">
      <alignment vertical="center"/>
    </xf>
    <xf numFmtId="164" fontId="18" fillId="2" borderId="23" xfId="3" applyFont="1" applyFill="1" applyBorder="1" applyAlignment="1" applyProtection="1">
      <alignment vertical="center"/>
    </xf>
    <xf numFmtId="0" fontId="4" fillId="2" borderId="9" xfId="6" applyFont="1" applyFill="1" applyBorder="1" applyAlignment="1" applyProtection="1">
      <alignment horizontal="center" vertical="center"/>
    </xf>
    <xf numFmtId="0" fontId="4" fillId="2" borderId="10" xfId="6" applyFont="1" applyFill="1" applyBorder="1" applyAlignment="1" applyProtection="1">
      <alignment horizontal="center" vertical="center"/>
    </xf>
    <xf numFmtId="164" fontId="18" fillId="2" borderId="12" xfId="3" applyFont="1" applyFill="1" applyBorder="1" applyAlignment="1" applyProtection="1">
      <alignment vertical="center"/>
    </xf>
    <xf numFmtId="164" fontId="18" fillId="2" borderId="11" xfId="3" applyFont="1" applyFill="1" applyBorder="1" applyAlignment="1" applyProtection="1">
      <alignment vertical="center"/>
    </xf>
    <xf numFmtId="164" fontId="18" fillId="2" borderId="24" xfId="3" applyFont="1" applyFill="1" applyBorder="1" applyAlignment="1" applyProtection="1">
      <alignment vertical="center"/>
    </xf>
    <xf numFmtId="0" fontId="4" fillId="2" borderId="13" xfId="6" applyFont="1" applyFill="1" applyBorder="1" applyAlignment="1" applyProtection="1">
      <alignment horizontal="center" vertical="center"/>
    </xf>
    <xf numFmtId="0" fontId="4" fillId="2" borderId="14" xfId="6" applyFont="1" applyFill="1" applyBorder="1" applyAlignment="1" applyProtection="1">
      <alignment horizontal="center" vertical="center"/>
    </xf>
    <xf numFmtId="164" fontId="18" fillId="2" borderId="16" xfId="3" applyFont="1" applyFill="1" applyBorder="1" applyAlignment="1" applyProtection="1">
      <alignment vertical="center"/>
    </xf>
    <xf numFmtId="164" fontId="18" fillId="2" borderId="15" xfId="3" applyFont="1" applyFill="1" applyBorder="1" applyAlignment="1" applyProtection="1">
      <alignment vertical="center"/>
    </xf>
    <xf numFmtId="164" fontId="18" fillId="2" borderId="25" xfId="3" applyFont="1" applyFill="1" applyBorder="1" applyAlignment="1" applyProtection="1">
      <alignment vertical="center"/>
    </xf>
    <xf numFmtId="0" fontId="19" fillId="2" borderId="17" xfId="6" applyFont="1" applyFill="1" applyBorder="1" applyAlignment="1" applyProtection="1">
      <alignment horizontal="center" vertical="center"/>
    </xf>
    <xf numFmtId="0" fontId="19" fillId="2" borderId="2" xfId="6" applyFont="1" applyFill="1" applyBorder="1" applyAlignment="1" applyProtection="1">
      <alignment horizontal="center" vertical="center"/>
    </xf>
    <xf numFmtId="164" fontId="20" fillId="2" borderId="22" xfId="3" applyFont="1" applyFill="1" applyBorder="1" applyAlignment="1" applyProtection="1">
      <alignment vertical="center"/>
    </xf>
    <xf numFmtId="164" fontId="21" fillId="2" borderId="26" xfId="3" applyFont="1" applyFill="1" applyBorder="1" applyAlignment="1" applyProtection="1">
      <alignment vertical="center"/>
    </xf>
    <xf numFmtId="0" fontId="5" fillId="2" borderId="0" xfId="7" applyFont="1" applyFill="1" applyAlignment="1" applyProtection="1">
      <alignment vertical="top"/>
    </xf>
    <xf numFmtId="0" fontId="5" fillId="2" borderId="0" xfId="7" applyFont="1" applyFill="1" applyProtection="1"/>
    <xf numFmtId="0" fontId="5" fillId="2" borderId="0" xfId="7" applyFont="1" applyFill="1" applyProtection="1">
      <protection locked="0"/>
    </xf>
    <xf numFmtId="4" fontId="27" fillId="2" borderId="0" xfId="6" applyNumberFormat="1" applyFont="1" applyFill="1" applyBorder="1" applyAlignment="1" applyProtection="1">
      <alignment horizontal="left"/>
      <protection locked="0"/>
    </xf>
    <xf numFmtId="0" fontId="5" fillId="2" borderId="0" xfId="7" applyFont="1" applyFill="1" applyAlignment="1" applyProtection="1">
      <alignment horizontal="center"/>
      <protection locked="0"/>
    </xf>
    <xf numFmtId="0" fontId="5" fillId="2" borderId="0" xfId="7" applyFont="1" applyFill="1" applyAlignment="1" applyProtection="1">
      <alignment horizontal="center"/>
    </xf>
    <xf numFmtId="0" fontId="2" fillId="2" borderId="0" xfId="7" applyFont="1" applyFill="1" applyAlignment="1" applyProtection="1">
      <alignment vertical="center"/>
      <protection locked="0"/>
    </xf>
    <xf numFmtId="0" fontId="13" fillId="2" borderId="0" xfId="7" applyFont="1" applyFill="1" applyAlignment="1" applyProtection="1">
      <alignment vertical="center"/>
      <protection locked="0"/>
    </xf>
    <xf numFmtId="164" fontId="6" fillId="2" borderId="0" xfId="7" applyNumberFormat="1" applyFont="1" applyFill="1" applyAlignment="1" applyProtection="1">
      <alignment vertical="center"/>
      <protection locked="0"/>
    </xf>
    <xf numFmtId="4" fontId="32" fillId="2" borderId="1" xfId="7" applyNumberFormat="1" applyFont="1" applyFill="1" applyBorder="1" applyAlignment="1" applyProtection="1">
      <alignment horizontal="center" vertical="center" wrapText="1"/>
      <protection locked="0"/>
    </xf>
    <xf numFmtId="4" fontId="27" fillId="2" borderId="0" xfId="6" applyNumberFormat="1" applyFont="1" applyFill="1" applyBorder="1" applyAlignment="1" applyProtection="1">
      <alignment horizontal="left"/>
    </xf>
    <xf numFmtId="171" fontId="24" fillId="2" borderId="17" xfId="1" applyNumberFormat="1" applyFont="1" applyFill="1" applyBorder="1" applyProtection="1"/>
    <xf numFmtId="0" fontId="26" fillId="2" borderId="0" xfId="7" applyFont="1" applyFill="1" applyAlignment="1" applyProtection="1">
      <alignment vertical="top"/>
    </xf>
    <xf numFmtId="0" fontId="5" fillId="2" borderId="0" xfId="7" applyFont="1" applyFill="1" applyAlignment="1" applyProtection="1">
      <alignment horizontal="center" vertical="top"/>
    </xf>
    <xf numFmtId="0" fontId="27" fillId="2" borderId="0" xfId="6" applyFont="1" applyFill="1" applyBorder="1" applyAlignment="1" applyProtection="1">
      <alignment horizontal="left"/>
    </xf>
    <xf numFmtId="164" fontId="27" fillId="2" borderId="0" xfId="4" applyFont="1" applyFill="1" applyBorder="1" applyAlignment="1" applyProtection="1">
      <alignment horizontal="center"/>
    </xf>
    <xf numFmtId="4" fontId="27" fillId="0" borderId="0" xfId="6" applyNumberFormat="1" applyFont="1" applyFill="1" applyBorder="1" applyAlignment="1" applyProtection="1">
      <alignment horizontal="left"/>
    </xf>
    <xf numFmtId="4" fontId="27" fillId="0" borderId="0" xfId="6" applyNumberFormat="1" applyFont="1" applyFill="1" applyBorder="1" applyAlignment="1" applyProtection="1">
      <alignment horizontal="center"/>
    </xf>
    <xf numFmtId="4" fontId="27" fillId="2" borderId="0" xfId="6" applyNumberFormat="1" applyFont="1" applyFill="1" applyBorder="1" applyAlignment="1" applyProtection="1">
      <alignment horizontal="center"/>
    </xf>
    <xf numFmtId="0" fontId="28" fillId="2" borderId="0" xfId="6" applyFont="1" applyFill="1" applyBorder="1" applyAlignment="1" applyProtection="1">
      <alignment horizontal="left"/>
    </xf>
    <xf numFmtId="0" fontId="27" fillId="2" borderId="0" xfId="7" applyFont="1" applyFill="1" applyProtection="1"/>
    <xf numFmtId="4" fontId="29" fillId="0" borderId="0" xfId="7" applyNumberFormat="1" applyFont="1" applyFill="1" applyAlignment="1" applyProtection="1"/>
    <xf numFmtId="4" fontId="29" fillId="2" borderId="0" xfId="7" applyNumberFormat="1" applyFont="1" applyFill="1" applyAlignment="1" applyProtection="1">
      <alignment horizontal="center"/>
    </xf>
    <xf numFmtId="0" fontId="31" fillId="0" borderId="0" xfId="7" applyFont="1" applyFill="1" applyProtection="1"/>
    <xf numFmtId="0" fontId="28" fillId="2" borderId="17" xfId="6" applyFont="1" applyFill="1" applyBorder="1" applyAlignment="1" applyProtection="1">
      <alignment horizontal="center" vertical="center"/>
    </xf>
    <xf numFmtId="169" fontId="24" fillId="0" borderId="17" xfId="8" applyNumberFormat="1" applyFont="1" applyFill="1" applyBorder="1" applyAlignment="1" applyProtection="1">
      <alignment horizontal="center"/>
    </xf>
    <xf numFmtId="165" fontId="5" fillId="2" borderId="0" xfId="7" applyNumberFormat="1" applyFont="1" applyFill="1" applyProtection="1"/>
    <xf numFmtId="0" fontId="25" fillId="2" borderId="17" xfId="6" applyFont="1" applyFill="1" applyBorder="1" applyAlignment="1" applyProtection="1">
      <alignment horizontal="center" vertical="center"/>
    </xf>
    <xf numFmtId="171" fontId="33" fillId="2" borderId="17" xfId="1" applyNumberFormat="1" applyFont="1" applyFill="1" applyBorder="1" applyProtection="1"/>
    <xf numFmtId="164" fontId="33" fillId="2" borderId="17" xfId="4" applyFont="1" applyFill="1" applyBorder="1" applyAlignment="1" applyProtection="1">
      <alignment horizontal="center"/>
    </xf>
    <xf numFmtId="164" fontId="34" fillId="2" borderId="17" xfId="4" applyFont="1" applyFill="1" applyBorder="1" applyAlignment="1" applyProtection="1">
      <alignment horizontal="center"/>
    </xf>
    <xf numFmtId="0" fontId="25" fillId="2" borderId="56" xfId="6" applyFont="1" applyFill="1" applyBorder="1" applyAlignment="1" applyProtection="1">
      <alignment horizontal="center" vertical="center"/>
    </xf>
    <xf numFmtId="164" fontId="33" fillId="2" borderId="56" xfId="4" applyFont="1" applyFill="1" applyBorder="1" applyProtection="1"/>
    <xf numFmtId="164" fontId="33" fillId="2" borderId="56" xfId="4" applyFont="1" applyFill="1" applyBorder="1" applyAlignment="1" applyProtection="1">
      <alignment horizontal="center"/>
    </xf>
    <xf numFmtId="164" fontId="34" fillId="2" borderId="56" xfId="4" applyFont="1" applyFill="1" applyBorder="1" applyProtection="1"/>
    <xf numFmtId="0" fontId="31" fillId="2" borderId="0" xfId="7" applyFont="1" applyFill="1" applyProtection="1"/>
    <xf numFmtId="0" fontId="25" fillId="2" borderId="0" xfId="6" applyFont="1" applyFill="1" applyBorder="1" applyAlignment="1" applyProtection="1">
      <alignment horizontal="center" vertical="center"/>
    </xf>
    <xf numFmtId="172" fontId="33" fillId="2" borderId="0" xfId="4" applyNumberFormat="1" applyFont="1" applyFill="1" applyBorder="1" applyProtection="1"/>
    <xf numFmtId="164" fontId="33" fillId="2" borderId="0" xfId="4" applyFont="1" applyFill="1" applyBorder="1" applyAlignment="1" applyProtection="1">
      <alignment horizontal="center"/>
    </xf>
    <xf numFmtId="164" fontId="33" fillId="2" borderId="0" xfId="4" applyFont="1" applyFill="1" applyBorder="1" applyProtection="1"/>
    <xf numFmtId="164" fontId="34" fillId="2" borderId="0" xfId="4" applyFont="1" applyFill="1" applyBorder="1" applyProtection="1"/>
    <xf numFmtId="0" fontId="25" fillId="0" borderId="0" xfId="7" applyFont="1" applyFill="1" applyAlignment="1" applyProtection="1">
      <alignment horizontal="left"/>
    </xf>
    <xf numFmtId="0" fontId="5" fillId="0" borderId="0" xfId="7" applyFont="1" applyFill="1" applyProtection="1"/>
    <xf numFmtId="0" fontId="5" fillId="0" borderId="0" xfId="7" applyFont="1" applyFill="1" applyAlignment="1" applyProtection="1">
      <alignment horizontal="center"/>
    </xf>
    <xf numFmtId="0" fontId="5" fillId="2" borderId="0" xfId="7" applyFont="1" applyFill="1" applyBorder="1" applyProtection="1"/>
    <xf numFmtId="4" fontId="26" fillId="2" borderId="56" xfId="7" applyNumberFormat="1" applyFont="1" applyFill="1" applyBorder="1" applyProtection="1"/>
    <xf numFmtId="0" fontId="5" fillId="2" borderId="56" xfId="7" applyFont="1" applyFill="1" applyBorder="1" applyProtection="1"/>
    <xf numFmtId="0" fontId="5" fillId="2" borderId="0" xfId="7" applyFont="1" applyFill="1" applyBorder="1" applyAlignment="1" applyProtection="1">
      <alignment horizontal="center"/>
    </xf>
    <xf numFmtId="4" fontId="26" fillId="2" borderId="0" xfId="7" applyNumberFormat="1" applyFont="1" applyFill="1" applyBorder="1" applyProtection="1"/>
    <xf numFmtId="0" fontId="7" fillId="2" borderId="0" xfId="6" applyFont="1" applyFill="1" applyBorder="1" applyAlignment="1" applyProtection="1">
      <alignment horizontal="left" vertical="center"/>
    </xf>
    <xf numFmtId="0" fontId="8" fillId="2" borderId="0" xfId="7" applyFont="1" applyFill="1" applyAlignment="1" applyProtection="1">
      <alignment vertical="center"/>
    </xf>
    <xf numFmtId="167" fontId="10" fillId="2" borderId="0" xfId="6" applyNumberFormat="1" applyFont="1" applyFill="1" applyBorder="1" applyAlignment="1" applyProtection="1">
      <alignment horizontal="left" vertical="center"/>
    </xf>
    <xf numFmtId="3" fontId="11" fillId="2" borderId="0" xfId="6" applyNumberFormat="1" applyFont="1" applyFill="1" applyBorder="1" applyAlignment="1" applyProtection="1">
      <alignment horizontal="left" vertical="center"/>
    </xf>
    <xf numFmtId="166" fontId="6" fillId="2" borderId="0" xfId="7" applyNumberFormat="1" applyFont="1" applyFill="1" applyAlignment="1" applyProtection="1">
      <alignment vertical="center"/>
    </xf>
    <xf numFmtId="3" fontId="10" fillId="2" borderId="0" xfId="6" applyNumberFormat="1" applyFont="1" applyFill="1" applyBorder="1" applyAlignment="1" applyProtection="1">
      <alignment horizontal="left" vertical="center"/>
    </xf>
    <xf numFmtId="167" fontId="11" fillId="2" borderId="0" xfId="6" applyNumberFormat="1" applyFont="1" applyFill="1" applyBorder="1" applyAlignment="1" applyProtection="1">
      <alignment horizontal="left" vertical="center"/>
    </xf>
    <xf numFmtId="165" fontId="6" fillId="2" borderId="0" xfId="7" applyNumberFormat="1" applyFont="1" applyFill="1" applyAlignment="1" applyProtection="1">
      <alignment vertical="center"/>
    </xf>
    <xf numFmtId="0" fontId="12" fillId="2" borderId="0" xfId="7" applyFont="1" applyFill="1" applyProtection="1"/>
    <xf numFmtId="0" fontId="6" fillId="2" borderId="0" xfId="7" applyFont="1" applyFill="1" applyBorder="1" applyAlignment="1" applyProtection="1">
      <alignment vertical="center"/>
    </xf>
    <xf numFmtId="0" fontId="4" fillId="2" borderId="32" xfId="6" applyFont="1" applyFill="1" applyBorder="1" applyAlignment="1" applyProtection="1">
      <alignment horizontal="center" vertical="center" wrapText="1"/>
    </xf>
    <xf numFmtId="0" fontId="13" fillId="2" borderId="37" xfId="6" applyFont="1" applyFill="1" applyBorder="1" applyAlignment="1" applyProtection="1">
      <alignment horizontal="center" vertical="center" wrapText="1"/>
    </xf>
    <xf numFmtId="0" fontId="13" fillId="2" borderId="38" xfId="6" applyFont="1" applyFill="1" applyBorder="1" applyAlignment="1" applyProtection="1">
      <alignment horizontal="center" vertical="center" wrapText="1"/>
    </xf>
    <xf numFmtId="0" fontId="13" fillId="2" borderId="39" xfId="6" applyFont="1" applyFill="1" applyBorder="1" applyAlignment="1" applyProtection="1">
      <alignment horizontal="center" vertical="center" wrapText="1"/>
    </xf>
    <xf numFmtId="0" fontId="4" fillId="2" borderId="21" xfId="6" applyFont="1" applyFill="1" applyBorder="1" applyAlignment="1" applyProtection="1">
      <alignment horizontal="center" vertical="center" wrapText="1"/>
    </xf>
    <xf numFmtId="0" fontId="6" fillId="2" borderId="0" xfId="7" applyFont="1" applyFill="1" applyAlignment="1" applyProtection="1">
      <alignment vertical="center" wrapText="1"/>
    </xf>
    <xf numFmtId="0" fontId="14" fillId="3" borderId="40" xfId="6" applyFont="1" applyFill="1" applyBorder="1" applyAlignment="1" applyProtection="1">
      <alignment horizontal="center" vertical="center"/>
    </xf>
    <xf numFmtId="0" fontId="14" fillId="3" borderId="41" xfId="6" applyFont="1" applyFill="1" applyBorder="1" applyAlignment="1" applyProtection="1">
      <alignment horizontal="center" vertical="center"/>
    </xf>
    <xf numFmtId="164" fontId="15" fillId="2" borderId="46" xfId="3" applyNumberFormat="1" applyFont="1" applyFill="1" applyBorder="1" applyAlignment="1" applyProtection="1">
      <alignment vertical="center"/>
    </xf>
    <xf numFmtId="164" fontId="15" fillId="2" borderId="47" xfId="3" applyNumberFormat="1" applyFont="1" applyFill="1" applyBorder="1" applyAlignment="1" applyProtection="1">
      <alignment vertical="center"/>
    </xf>
    <xf numFmtId="164" fontId="15" fillId="2" borderId="48" xfId="3" applyNumberFormat="1" applyFont="1" applyFill="1" applyBorder="1" applyAlignment="1" applyProtection="1">
      <alignment vertical="center"/>
    </xf>
    <xf numFmtId="164" fontId="16" fillId="2" borderId="33" xfId="3" applyFont="1" applyFill="1" applyBorder="1" applyAlignment="1" applyProtection="1">
      <alignment vertical="center"/>
    </xf>
    <xf numFmtId="0" fontId="14" fillId="3" borderId="42" xfId="6" applyFont="1" applyFill="1" applyBorder="1" applyAlignment="1" applyProtection="1">
      <alignment horizontal="center" vertical="center"/>
    </xf>
    <xf numFmtId="0" fontId="14" fillId="3" borderId="43" xfId="6" applyFont="1" applyFill="1" applyBorder="1" applyAlignment="1" applyProtection="1">
      <alignment horizontal="center" vertical="center"/>
    </xf>
    <xf numFmtId="164" fontId="15" fillId="2" borderId="49" xfId="3" applyNumberFormat="1" applyFont="1" applyFill="1" applyBorder="1" applyAlignment="1" applyProtection="1">
      <alignment vertical="center"/>
    </xf>
    <xf numFmtId="164" fontId="15" fillId="2" borderId="50" xfId="3" applyNumberFormat="1" applyFont="1" applyFill="1" applyBorder="1" applyAlignment="1" applyProtection="1">
      <alignment vertical="center"/>
    </xf>
    <xf numFmtId="164" fontId="15" fillId="2" borderId="51" xfId="3" applyNumberFormat="1" applyFont="1" applyFill="1" applyBorder="1" applyAlignment="1" applyProtection="1">
      <alignment vertical="center"/>
    </xf>
    <xf numFmtId="164" fontId="16" fillId="2" borderId="34" xfId="3" applyFont="1" applyFill="1" applyBorder="1" applyAlignment="1" applyProtection="1">
      <alignment vertical="center"/>
    </xf>
    <xf numFmtId="0" fontId="14" fillId="3" borderId="44" xfId="6" applyFont="1" applyFill="1" applyBorder="1" applyAlignment="1" applyProtection="1">
      <alignment horizontal="center" vertical="center"/>
    </xf>
    <xf numFmtId="0" fontId="14" fillId="3" borderId="45" xfId="6" applyFont="1" applyFill="1" applyBorder="1" applyAlignment="1" applyProtection="1">
      <alignment horizontal="center" vertical="center"/>
    </xf>
    <xf numFmtId="164" fontId="15" fillId="2" borderId="52" xfId="3" applyNumberFormat="1" applyFont="1" applyFill="1" applyBorder="1" applyAlignment="1" applyProtection="1">
      <alignment vertical="center"/>
    </xf>
    <xf numFmtId="164" fontId="15" fillId="2" borderId="53" xfId="3" applyNumberFormat="1" applyFont="1" applyFill="1" applyBorder="1" applyAlignment="1" applyProtection="1">
      <alignment vertical="center"/>
    </xf>
    <xf numFmtId="164" fontId="15" fillId="2" borderId="54" xfId="3" applyNumberFormat="1" applyFont="1" applyFill="1" applyBorder="1" applyAlignment="1" applyProtection="1">
      <alignment vertical="center"/>
    </xf>
    <xf numFmtId="164" fontId="16" fillId="2" borderId="35" xfId="3" applyFont="1" applyFill="1" applyBorder="1" applyAlignment="1" applyProtection="1">
      <alignment vertical="center"/>
    </xf>
    <xf numFmtId="0" fontId="14" fillId="3" borderId="18" xfId="6" applyFont="1" applyFill="1" applyBorder="1" applyAlignment="1" applyProtection="1">
      <alignment horizontal="center" vertical="center"/>
    </xf>
    <xf numFmtId="0" fontId="14" fillId="3" borderId="19" xfId="6" applyFont="1" applyFill="1" applyBorder="1" applyAlignment="1" applyProtection="1">
      <alignment horizontal="center" vertical="center"/>
    </xf>
    <xf numFmtId="164" fontId="6" fillId="2" borderId="28" xfId="3" applyFont="1" applyFill="1" applyBorder="1" applyAlignment="1" applyProtection="1">
      <alignment vertical="center"/>
    </xf>
    <xf numFmtId="164" fontId="6" fillId="2" borderId="29" xfId="3" applyFont="1" applyFill="1" applyBorder="1" applyAlignment="1" applyProtection="1">
      <alignment vertical="center"/>
    </xf>
    <xf numFmtId="164" fontId="6" fillId="2" borderId="30" xfId="3" applyFont="1" applyFill="1" applyBorder="1" applyAlignment="1" applyProtection="1">
      <alignment vertical="center"/>
    </xf>
    <xf numFmtId="164" fontId="16" fillId="2" borderId="27" xfId="3" applyFont="1" applyFill="1" applyBorder="1" applyAlignment="1" applyProtection="1">
      <alignment vertical="center"/>
    </xf>
    <xf numFmtId="164" fontId="4" fillId="2" borderId="28" xfId="3" applyFont="1" applyFill="1" applyBorder="1" applyAlignment="1" applyProtection="1">
      <alignment vertical="center"/>
    </xf>
    <xf numFmtId="164" fontId="4" fillId="2" borderId="29" xfId="3" applyFont="1" applyFill="1" applyBorder="1" applyAlignment="1" applyProtection="1">
      <alignment vertical="center"/>
    </xf>
    <xf numFmtId="164" fontId="4" fillId="2" borderId="30" xfId="3" applyFont="1" applyFill="1" applyBorder="1" applyAlignment="1" applyProtection="1">
      <alignment vertical="center"/>
    </xf>
    <xf numFmtId="0" fontId="4" fillId="2" borderId="0" xfId="7" applyFont="1" applyFill="1" applyAlignment="1" applyProtection="1">
      <alignment vertical="center"/>
    </xf>
    <xf numFmtId="0" fontId="17" fillId="3" borderId="18" xfId="6" applyFont="1" applyFill="1" applyBorder="1" applyAlignment="1" applyProtection="1">
      <alignment horizontal="center" vertical="center"/>
    </xf>
    <xf numFmtId="0" fontId="17" fillId="3" borderId="19" xfId="6" applyFont="1" applyFill="1" applyBorder="1" applyAlignment="1" applyProtection="1">
      <alignment horizontal="center" vertical="center"/>
    </xf>
    <xf numFmtId="164" fontId="15" fillId="2" borderId="27" xfId="3" applyFont="1" applyFill="1" applyBorder="1" applyAlignment="1" applyProtection="1">
      <alignment vertical="center"/>
    </xf>
    <xf numFmtId="164" fontId="35" fillId="2" borderId="46" xfId="3" applyNumberFormat="1" applyFont="1" applyFill="1" applyBorder="1" applyAlignment="1" applyProtection="1">
      <alignment vertical="center"/>
    </xf>
    <xf numFmtId="164" fontId="35" fillId="2" borderId="47" xfId="3" applyNumberFormat="1" applyFont="1" applyFill="1" applyBorder="1" applyAlignment="1" applyProtection="1">
      <alignment vertical="center"/>
    </xf>
    <xf numFmtId="164" fontId="35" fillId="2" borderId="48" xfId="3" applyNumberFormat="1" applyFont="1" applyFill="1" applyBorder="1" applyAlignment="1" applyProtection="1">
      <alignment vertical="center"/>
    </xf>
    <xf numFmtId="164" fontId="13" fillId="2" borderId="33" xfId="3" applyFont="1" applyFill="1" applyBorder="1" applyAlignment="1" applyProtection="1">
      <alignment vertical="center"/>
    </xf>
    <xf numFmtId="164" fontId="35" fillId="2" borderId="49" xfId="3" applyNumberFormat="1" applyFont="1" applyFill="1" applyBorder="1" applyAlignment="1" applyProtection="1">
      <alignment vertical="center"/>
    </xf>
    <xf numFmtId="164" fontId="35" fillId="2" borderId="50" xfId="3" applyNumberFormat="1" applyFont="1" applyFill="1" applyBorder="1" applyAlignment="1" applyProtection="1">
      <alignment vertical="center"/>
    </xf>
    <xf numFmtId="164" fontId="35" fillId="2" borderId="51" xfId="3" applyNumberFormat="1" applyFont="1" applyFill="1" applyBorder="1" applyAlignment="1" applyProtection="1">
      <alignment vertical="center"/>
    </xf>
    <xf numFmtId="164" fontId="13" fillId="2" borderId="34" xfId="3" applyFont="1" applyFill="1" applyBorder="1" applyAlignment="1" applyProtection="1">
      <alignment vertical="center"/>
    </xf>
    <xf numFmtId="164" fontId="35" fillId="2" borderId="52" xfId="3" applyNumberFormat="1" applyFont="1" applyFill="1" applyBorder="1" applyAlignment="1" applyProtection="1">
      <alignment vertical="center"/>
    </xf>
    <xf numFmtId="164" fontId="35" fillId="2" borderId="53" xfId="3" applyNumberFormat="1" applyFont="1" applyFill="1" applyBorder="1" applyAlignment="1" applyProtection="1">
      <alignment vertical="center"/>
    </xf>
    <xf numFmtId="164" fontId="35" fillId="2" borderId="54" xfId="3" applyNumberFormat="1" applyFont="1" applyFill="1" applyBorder="1" applyAlignment="1" applyProtection="1">
      <alignment vertical="center"/>
    </xf>
    <xf numFmtId="164" fontId="13" fillId="2" borderId="35" xfId="3" applyFont="1" applyFill="1" applyBorder="1" applyAlignment="1" applyProtection="1">
      <alignment vertical="center"/>
    </xf>
    <xf numFmtId="164" fontId="13" fillId="2" borderId="27" xfId="3" applyFont="1" applyFill="1" applyBorder="1" applyAlignment="1" applyProtection="1">
      <alignment vertical="center"/>
    </xf>
    <xf numFmtId="1" fontId="11" fillId="2" borderId="0" xfId="6" applyNumberFormat="1" applyFont="1" applyFill="1" applyBorder="1" applyAlignment="1" applyProtection="1">
      <alignment horizontal="left" vertical="center"/>
    </xf>
    <xf numFmtId="0" fontId="7" fillId="2" borderId="0" xfId="4" applyNumberFormat="1" applyFont="1" applyFill="1" applyAlignment="1">
      <alignment horizontal="left"/>
    </xf>
    <xf numFmtId="4" fontId="27" fillId="2" borderId="0" xfId="6" applyNumberFormat="1" applyFont="1" applyFill="1" applyAlignment="1" applyProtection="1">
      <alignment horizontal="left"/>
      <protection locked="0"/>
    </xf>
    <xf numFmtId="4" fontId="36" fillId="2" borderId="0" xfId="6" applyNumberFormat="1" applyFont="1" applyFill="1" applyAlignment="1" applyProtection="1">
      <alignment horizontal="left"/>
      <protection locked="0"/>
    </xf>
    <xf numFmtId="1" fontId="36" fillId="2" borderId="0" xfId="6" applyNumberFormat="1" applyFont="1" applyFill="1" applyAlignment="1" applyProtection="1">
      <alignment horizontal="left"/>
      <protection locked="0"/>
    </xf>
    <xf numFmtId="1" fontId="27" fillId="2" borderId="0" xfId="4" applyNumberFormat="1" applyFont="1" applyFill="1" applyAlignment="1">
      <alignment horizontal="left"/>
    </xf>
    <xf numFmtId="4" fontId="7" fillId="2" borderId="0" xfId="6" applyNumberFormat="1" applyFont="1" applyFill="1" applyAlignment="1" applyProtection="1">
      <alignment horizontal="left"/>
      <protection locked="0"/>
    </xf>
    <xf numFmtId="3" fontId="7" fillId="2" borderId="0" xfId="6" applyNumberFormat="1" applyFont="1" applyFill="1" applyAlignment="1" applyProtection="1">
      <alignment horizontal="left"/>
      <protection locked="0"/>
    </xf>
    <xf numFmtId="171" fontId="37" fillId="5" borderId="17" xfId="1" applyNumberFormat="1" applyFont="1" applyFill="1" applyBorder="1" applyProtection="1"/>
    <xf numFmtId="171" fontId="37" fillId="2" borderId="17" xfId="1" applyNumberFormat="1" applyFont="1" applyFill="1" applyBorder="1" applyProtection="1"/>
    <xf numFmtId="172" fontId="38" fillId="5" borderId="17" xfId="4" applyNumberFormat="1" applyFont="1" applyFill="1" applyBorder="1" applyProtection="1"/>
    <xf numFmtId="164" fontId="38" fillId="2" borderId="17" xfId="4" applyFont="1" applyFill="1" applyBorder="1" applyProtection="1"/>
    <xf numFmtId="164" fontId="38" fillId="5" borderId="17" xfId="4" applyFont="1" applyFill="1" applyBorder="1" applyProtection="1"/>
    <xf numFmtId="0" fontId="5" fillId="0" borderId="0" xfId="7"/>
    <xf numFmtId="0" fontId="5" fillId="0" borderId="0" xfId="7" applyAlignment="1">
      <alignment horizontal="center"/>
    </xf>
    <xf numFmtId="0" fontId="5" fillId="2" borderId="0" xfId="7" applyFill="1"/>
    <xf numFmtId="0" fontId="5" fillId="2" borderId="0" xfId="7" applyFill="1" applyAlignment="1">
      <alignment horizontal="center"/>
    </xf>
    <xf numFmtId="0" fontId="5" fillId="2" borderId="0" xfId="7" applyFill="1" applyProtection="1">
      <protection locked="0"/>
    </xf>
    <xf numFmtId="0" fontId="5" fillId="2" borderId="0" xfId="7" applyFill="1" applyAlignment="1" applyProtection="1">
      <alignment horizontal="center"/>
      <protection locked="0"/>
    </xf>
    <xf numFmtId="0" fontId="22" fillId="2" borderId="0" xfId="7" applyFont="1" applyFill="1" applyAlignment="1">
      <alignment horizontal="left" vertical="top" wrapText="1"/>
    </xf>
    <xf numFmtId="0" fontId="26" fillId="2" borderId="58" xfId="6" applyFont="1" applyFill="1" applyBorder="1" applyAlignment="1" applyProtection="1">
      <alignment horizontal="center" vertical="center" wrapText="1"/>
    </xf>
    <xf numFmtId="0" fontId="26" fillId="2" borderId="1" xfId="6" applyFont="1" applyFill="1" applyBorder="1" applyAlignment="1" applyProtection="1">
      <alignment horizontal="center" vertical="center" wrapText="1"/>
    </xf>
    <xf numFmtId="0" fontId="23" fillId="0" borderId="59" xfId="6" applyFont="1" applyFill="1" applyBorder="1" applyAlignment="1" applyProtection="1">
      <alignment horizontal="center" vertical="center" wrapText="1"/>
    </xf>
    <xf numFmtId="0" fontId="23" fillId="0" borderId="60" xfId="6" applyFont="1" applyFill="1" applyBorder="1" applyAlignment="1" applyProtection="1">
      <alignment horizontal="center" vertical="center" wrapText="1"/>
    </xf>
    <xf numFmtId="0" fontId="23" fillId="0" borderId="58" xfId="6" applyFont="1" applyFill="1" applyBorder="1" applyAlignment="1" applyProtection="1">
      <alignment horizontal="center" vertical="center" wrapText="1"/>
    </xf>
    <xf numFmtId="0" fontId="23" fillId="0" borderId="1" xfId="6" applyFont="1" applyFill="1" applyBorder="1" applyAlignment="1" applyProtection="1">
      <alignment horizontal="center" vertical="center" wrapText="1"/>
    </xf>
    <xf numFmtId="0" fontId="25" fillId="2" borderId="58" xfId="7" applyFont="1" applyFill="1" applyBorder="1" applyAlignment="1">
      <alignment horizontal="center" vertical="center" wrapText="1"/>
    </xf>
    <xf numFmtId="0" fontId="25" fillId="2" borderId="1" xfId="7" applyFont="1" applyFill="1" applyBorder="1" applyAlignment="1">
      <alignment horizontal="center" vertical="center" wrapText="1"/>
    </xf>
    <xf numFmtId="0" fontId="5" fillId="2" borderId="0" xfId="7" applyFill="1" applyAlignment="1">
      <alignment horizontal="left" wrapText="1"/>
    </xf>
    <xf numFmtId="17" fontId="14" fillId="4" borderId="3" xfId="7" applyNumberFormat="1" applyFont="1" applyFill="1" applyBorder="1" applyAlignment="1" applyProtection="1">
      <alignment horizontal="center" vertical="center"/>
    </xf>
    <xf numFmtId="17" fontId="14" fillId="4" borderId="8" xfId="7" applyNumberFormat="1" applyFont="1" applyFill="1" applyBorder="1" applyAlignment="1" applyProtection="1">
      <alignment horizontal="center" vertical="center"/>
    </xf>
    <xf numFmtId="17" fontId="14" fillId="4" borderId="20" xfId="7" applyNumberFormat="1" applyFont="1" applyFill="1" applyBorder="1" applyAlignment="1" applyProtection="1">
      <alignment horizontal="center" vertical="center"/>
    </xf>
    <xf numFmtId="168" fontId="13" fillId="2" borderId="0" xfId="6" applyNumberFormat="1" applyFont="1" applyFill="1" applyBorder="1" applyAlignment="1" applyProtection="1">
      <alignment horizontal="center" vertical="center"/>
    </xf>
    <xf numFmtId="17" fontId="14" fillId="4" borderId="62" xfId="7" applyNumberFormat="1" applyFont="1" applyFill="1" applyBorder="1" applyAlignment="1" applyProtection="1">
      <alignment horizontal="center" vertical="center"/>
    </xf>
    <xf numFmtId="17" fontId="14" fillId="4" borderId="63" xfId="7" applyNumberFormat="1" applyFont="1" applyFill="1" applyBorder="1" applyAlignment="1" applyProtection="1">
      <alignment horizontal="center" vertical="center"/>
    </xf>
    <xf numFmtId="17" fontId="14" fillId="4" borderId="64" xfId="7" applyNumberFormat="1" applyFont="1" applyFill="1" applyBorder="1" applyAlignment="1" applyProtection="1">
      <alignment horizontal="center" vertical="center"/>
    </xf>
    <xf numFmtId="170" fontId="4" fillId="0" borderId="57" xfId="1" applyNumberFormat="1" applyFont="1" applyFill="1" applyBorder="1" applyAlignment="1" applyProtection="1">
      <alignment horizontal="center" vertical="center"/>
    </xf>
    <xf numFmtId="170" fontId="4" fillId="0" borderId="61" xfId="1" applyNumberFormat="1" applyFont="1" applyFill="1" applyBorder="1" applyAlignment="1" applyProtection="1">
      <alignment horizontal="center" vertical="center"/>
    </xf>
    <xf numFmtId="17" fontId="14" fillId="3" borderId="8" xfId="7" applyNumberFormat="1" applyFont="1" applyFill="1" applyBorder="1" applyAlignment="1" applyProtection="1">
      <alignment horizontal="center" vertical="center"/>
    </xf>
    <xf numFmtId="17" fontId="14" fillId="3" borderId="20" xfId="7" applyNumberFormat="1" applyFont="1" applyFill="1" applyBorder="1" applyAlignment="1" applyProtection="1">
      <alignment horizontal="center" vertical="center"/>
    </xf>
    <xf numFmtId="0" fontId="9" fillId="2" borderId="0" xfId="3" applyNumberFormat="1" applyFont="1" applyFill="1" applyBorder="1" applyAlignment="1" applyProtection="1">
      <alignment horizontal="left" vertical="center"/>
    </xf>
    <xf numFmtId="17" fontId="14" fillId="3" borderId="65" xfId="7" applyNumberFormat="1" applyFont="1" applyFill="1" applyBorder="1" applyAlignment="1" applyProtection="1">
      <alignment horizontal="center" vertical="center"/>
    </xf>
  </cellXfs>
  <cellStyles count="11">
    <cellStyle name="Millares" xfId="1" builtinId="3"/>
    <cellStyle name="Millares 2" xfId="2" xr:uid="{00000000-0005-0000-0000-000001000000}"/>
    <cellStyle name="Millares_DEMANDA COMERCIAL MR(2008-2009)" xfId="3" xr:uid="{00000000-0005-0000-0000-000002000000}"/>
    <cellStyle name="Millares_PLIEGOS_GR-07-006" xfId="4" xr:uid="{00000000-0005-0000-0000-000003000000}"/>
    <cellStyle name="Normal" xfId="0" builtinId="0"/>
    <cellStyle name="Normal 2" xfId="5" xr:uid="{00000000-0005-0000-0000-000005000000}"/>
    <cellStyle name="Normal 3" xfId="9" xr:uid="{4890F05C-479B-4497-A3E0-8A924ACF3AF3}"/>
    <cellStyle name="Normal 8" xfId="10" xr:uid="{E7876C37-5F0A-4F99-A887-8CE877183F41}"/>
    <cellStyle name="Normal_ENE99" xfId="6" xr:uid="{00000000-0005-0000-0000-000006000000}"/>
    <cellStyle name="Normal_GC00-001" xfId="7" xr:uid="{00000000-0005-0000-0000-000007000000}"/>
    <cellStyle name="Porcentaje" xfId="8" builtinId="5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295275</xdr:colOff>
      <xdr:row>17</xdr:row>
      <xdr:rowOff>0</xdr:rowOff>
    </xdr:from>
    <xdr:to>
      <xdr:col>1</xdr:col>
      <xdr:colOff>381000</xdr:colOff>
      <xdr:row>18</xdr:row>
      <xdr:rowOff>11826</xdr:rowOff>
    </xdr:to>
    <xdr:sp macro="" textlink="">
      <xdr:nvSpPr>
        <xdr:cNvPr id="13378" name="Text Box 2">
          <a:extLst>
            <a:ext uri="{FF2B5EF4-FFF2-40B4-BE49-F238E27FC236}">
              <a16:creationId xmlns:a16="http://schemas.microsoft.com/office/drawing/2014/main" id="{00000000-0008-0000-0100-000042340000}"/>
            </a:ext>
          </a:extLst>
        </xdr:cNvPr>
        <xdr:cNvSpPr txBox="1">
          <a:spLocks noChangeArrowheads="1"/>
        </xdr:cNvSpPr>
      </xdr:nvSpPr>
      <xdr:spPr bwMode="auto">
        <a:xfrm>
          <a:off x="847725" y="35528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295275</xdr:colOff>
      <xdr:row>21</xdr:row>
      <xdr:rowOff>0</xdr:rowOff>
    </xdr:from>
    <xdr:to>
      <xdr:col>1</xdr:col>
      <xdr:colOff>381000</xdr:colOff>
      <xdr:row>22</xdr:row>
      <xdr:rowOff>11826</xdr:rowOff>
    </xdr:to>
    <xdr:sp macro="" textlink="">
      <xdr:nvSpPr>
        <xdr:cNvPr id="13379" name="Text Box 15">
          <a:extLst>
            <a:ext uri="{FF2B5EF4-FFF2-40B4-BE49-F238E27FC236}">
              <a16:creationId xmlns:a16="http://schemas.microsoft.com/office/drawing/2014/main" id="{00000000-0008-0000-0100-000043340000}"/>
            </a:ext>
          </a:extLst>
        </xdr:cNvPr>
        <xdr:cNvSpPr txBox="1">
          <a:spLocks noChangeArrowheads="1"/>
        </xdr:cNvSpPr>
      </xdr:nvSpPr>
      <xdr:spPr bwMode="auto">
        <a:xfrm>
          <a:off x="847725" y="432435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455F6-DFEA-4A36-9EBE-B45E4DA5E8C0}">
  <sheetPr>
    <tabColor rgb="FF00B050"/>
    <pageSetUpPr fitToPage="1"/>
  </sheetPr>
  <dimension ref="A1:H44"/>
  <sheetViews>
    <sheetView showGridLines="0" tabSelected="1" zoomScale="70" zoomScaleNormal="70" zoomScaleSheetLayoutView="100" workbookViewId="0">
      <selection activeCell="C10" sqref="C10"/>
    </sheetView>
  </sheetViews>
  <sheetFormatPr baseColWidth="10" defaultColWidth="0" defaultRowHeight="12.75" x14ac:dyDescent="0.2"/>
  <cols>
    <col min="1" max="1" width="5.28515625" style="32" customWidth="1"/>
    <col min="2" max="2" width="29.85546875" style="32" customWidth="1"/>
    <col min="3" max="3" width="24.85546875" style="32" customWidth="1"/>
    <col min="4" max="4" width="18.7109375" style="36" customWidth="1"/>
    <col min="5" max="5" width="21.5703125" style="32" bestFit="1" customWidth="1"/>
    <col min="6" max="6" width="18.7109375" style="32" customWidth="1"/>
    <col min="7" max="7" width="16" style="32" customWidth="1"/>
    <col min="8" max="8" width="1.5703125" style="32" hidden="1" customWidth="1"/>
    <col min="9" max="16384" width="3.42578125" style="32" hidden="1"/>
  </cols>
  <sheetData>
    <row r="1" spans="1:8" s="31" customFormat="1" ht="19.5" x14ac:dyDescent="0.2">
      <c r="A1" s="43" t="s">
        <v>67</v>
      </c>
      <c r="D1" s="44"/>
    </row>
    <row r="2" spans="1:8" ht="16.5" customHeight="1" x14ac:dyDescent="0.2">
      <c r="B2" s="159" t="s">
        <v>89</v>
      </c>
      <c r="C2" s="159"/>
      <c r="D2" s="159"/>
      <c r="E2" s="159"/>
      <c r="F2" s="159"/>
      <c r="G2" s="159"/>
      <c r="H2" s="159"/>
    </row>
    <row r="3" spans="1:8" ht="16.5" customHeight="1" x14ac:dyDescent="0.2">
      <c r="B3" s="159"/>
      <c r="C3" s="159"/>
      <c r="D3" s="159"/>
      <c r="E3" s="159"/>
      <c r="F3" s="159"/>
      <c r="G3" s="159"/>
      <c r="H3" s="159"/>
    </row>
    <row r="4" spans="1:8" ht="12.75" hidden="1" customHeight="1" x14ac:dyDescent="0.2">
      <c r="B4" s="159"/>
      <c r="C4" s="159"/>
      <c r="D4" s="159"/>
      <c r="E4" s="159"/>
      <c r="F4" s="159"/>
      <c r="G4" s="159"/>
      <c r="H4" s="159"/>
    </row>
    <row r="5" spans="1:8" ht="16.5" x14ac:dyDescent="0.25">
      <c r="B5" s="45" t="s">
        <v>54</v>
      </c>
      <c r="C5" s="141"/>
      <c r="D5" s="46"/>
    </row>
    <row r="6" spans="1:8" ht="16.5" x14ac:dyDescent="0.25">
      <c r="B6" s="45" t="s">
        <v>55</v>
      </c>
      <c r="C6" s="47" t="s">
        <v>84</v>
      </c>
      <c r="D6" s="48"/>
    </row>
    <row r="7" spans="1:8" ht="16.5" x14ac:dyDescent="0.25">
      <c r="B7" s="45" t="s">
        <v>56</v>
      </c>
      <c r="C7" s="34"/>
      <c r="D7" s="49"/>
    </row>
    <row r="8" spans="1:8" ht="16.5" x14ac:dyDescent="0.25">
      <c r="B8" s="45" t="s">
        <v>58</v>
      </c>
      <c r="C8" s="34"/>
      <c r="D8" s="49"/>
    </row>
    <row r="9" spans="1:8" ht="16.5" x14ac:dyDescent="0.25">
      <c r="B9" s="45" t="s">
        <v>29</v>
      </c>
      <c r="C9" s="41" t="s">
        <v>74</v>
      </c>
      <c r="D9" s="49"/>
    </row>
    <row r="10" spans="1:8" ht="16.5" x14ac:dyDescent="0.25">
      <c r="B10" s="50" t="s">
        <v>63</v>
      </c>
      <c r="C10" s="47" t="s">
        <v>88</v>
      </c>
      <c r="D10" s="48"/>
    </row>
    <row r="11" spans="1:8" ht="18.75" x14ac:dyDescent="0.3">
      <c r="B11" s="51" t="s">
        <v>59</v>
      </c>
      <c r="C11" s="52" t="s">
        <v>65</v>
      </c>
      <c r="D11" s="53"/>
    </row>
    <row r="13" spans="1:8" ht="12.75" customHeight="1" x14ac:dyDescent="0.2">
      <c r="A13" s="66"/>
      <c r="B13" s="160" t="s">
        <v>79</v>
      </c>
      <c r="C13" s="162" t="s">
        <v>75</v>
      </c>
      <c r="D13" s="164" t="s">
        <v>61</v>
      </c>
      <c r="E13" s="162" t="s">
        <v>76</v>
      </c>
      <c r="F13" s="166" t="s">
        <v>77</v>
      </c>
    </row>
    <row r="14" spans="1:8" ht="52.5" customHeight="1" x14ac:dyDescent="0.2">
      <c r="A14" s="54"/>
      <c r="B14" s="161"/>
      <c r="C14" s="163"/>
      <c r="D14" s="165"/>
      <c r="E14" s="163"/>
      <c r="F14" s="167"/>
    </row>
    <row r="15" spans="1:8" ht="15.75" x14ac:dyDescent="0.25">
      <c r="A15" s="57"/>
      <c r="B15" s="55" t="s">
        <v>30</v>
      </c>
      <c r="C15" s="42">
        <v>13093493.779158333</v>
      </c>
      <c r="D15" s="56">
        <v>1</v>
      </c>
      <c r="E15" s="148">
        <v>13093493.779158333</v>
      </c>
      <c r="F15" s="40"/>
    </row>
    <row r="16" spans="1:8" ht="15.75" x14ac:dyDescent="0.25">
      <c r="A16" s="57"/>
      <c r="B16" s="55" t="s">
        <v>38</v>
      </c>
      <c r="C16" s="42">
        <v>11826381.477949461</v>
      </c>
      <c r="D16" s="56">
        <v>1</v>
      </c>
      <c r="E16" s="148">
        <v>11826381.477949461</v>
      </c>
      <c r="F16" s="40"/>
    </row>
    <row r="17" spans="1:8" ht="15.75" x14ac:dyDescent="0.25">
      <c r="A17" s="57"/>
      <c r="B17" s="55" t="s">
        <v>39</v>
      </c>
      <c r="C17" s="42">
        <v>13093493.779158333</v>
      </c>
      <c r="D17" s="56">
        <v>1</v>
      </c>
      <c r="E17" s="148">
        <v>13093493.779158333</v>
      </c>
      <c r="F17" s="40"/>
    </row>
    <row r="18" spans="1:8" ht="15.75" x14ac:dyDescent="0.25">
      <c r="A18" s="57"/>
      <c r="B18" s="55" t="s">
        <v>40</v>
      </c>
      <c r="C18" s="42">
        <v>12671123.012088709</v>
      </c>
      <c r="D18" s="56">
        <v>1</v>
      </c>
      <c r="E18" s="148">
        <v>12671123.012088709</v>
      </c>
      <c r="F18" s="40"/>
    </row>
    <row r="19" spans="1:8" ht="15.75" x14ac:dyDescent="0.25">
      <c r="A19" s="57"/>
      <c r="B19" s="55" t="s">
        <v>41</v>
      </c>
      <c r="C19" s="42">
        <v>13093493.779158333</v>
      </c>
      <c r="D19" s="56">
        <v>1</v>
      </c>
      <c r="E19" s="148">
        <v>13093493.779158333</v>
      </c>
      <c r="F19" s="40"/>
    </row>
    <row r="20" spans="1:8" ht="15.75" x14ac:dyDescent="0.25">
      <c r="A20" s="57"/>
      <c r="B20" s="55" t="s">
        <v>42</v>
      </c>
      <c r="C20" s="42">
        <v>12671123.012088709</v>
      </c>
      <c r="D20" s="56">
        <v>1</v>
      </c>
      <c r="E20" s="148">
        <v>12671123.012088709</v>
      </c>
      <c r="F20" s="40"/>
    </row>
    <row r="21" spans="1:8" ht="15.75" x14ac:dyDescent="0.25">
      <c r="A21" s="57"/>
      <c r="B21" s="55" t="s">
        <v>44</v>
      </c>
      <c r="C21" s="42">
        <v>13093493.779158333</v>
      </c>
      <c r="D21" s="56">
        <v>1</v>
      </c>
      <c r="E21" s="148">
        <v>13093493.779158333</v>
      </c>
      <c r="F21" s="40"/>
    </row>
    <row r="22" spans="1:8" ht="15.75" x14ac:dyDescent="0.25">
      <c r="A22" s="57"/>
      <c r="B22" s="55" t="s">
        <v>45</v>
      </c>
      <c r="C22" s="42">
        <v>13093493.779158333</v>
      </c>
      <c r="D22" s="56">
        <v>1</v>
      </c>
      <c r="E22" s="148">
        <v>13093493.779158333</v>
      </c>
      <c r="F22" s="40"/>
    </row>
    <row r="23" spans="1:8" ht="15.75" x14ac:dyDescent="0.25">
      <c r="A23" s="57"/>
      <c r="B23" s="55" t="s">
        <v>46</v>
      </c>
      <c r="C23" s="42">
        <v>12671123.012088709</v>
      </c>
      <c r="D23" s="56">
        <v>1</v>
      </c>
      <c r="E23" s="148">
        <v>12671123.012088709</v>
      </c>
      <c r="F23" s="40"/>
    </row>
    <row r="24" spans="1:8" ht="15.75" x14ac:dyDescent="0.25">
      <c r="A24" s="57"/>
      <c r="B24" s="55" t="s">
        <v>47</v>
      </c>
      <c r="C24" s="42">
        <v>13093493.779158333</v>
      </c>
      <c r="D24" s="56">
        <v>1</v>
      </c>
      <c r="E24" s="148">
        <v>13093493.779158333</v>
      </c>
      <c r="F24" s="40"/>
    </row>
    <row r="25" spans="1:8" ht="15.75" x14ac:dyDescent="0.25">
      <c r="A25" s="57"/>
      <c r="B25" s="55" t="s">
        <v>48</v>
      </c>
      <c r="C25" s="42">
        <v>12671123.012088709</v>
      </c>
      <c r="D25" s="56">
        <v>1</v>
      </c>
      <c r="E25" s="148">
        <v>12671123.012088709</v>
      </c>
      <c r="F25" s="40"/>
    </row>
    <row r="26" spans="1:8" ht="15.75" x14ac:dyDescent="0.25">
      <c r="A26" s="57"/>
      <c r="B26" s="55" t="s">
        <v>49</v>
      </c>
      <c r="C26" s="42">
        <v>13093493.779158333</v>
      </c>
      <c r="D26" s="56">
        <v>1</v>
      </c>
      <c r="E26" s="148">
        <v>13093493.779158333</v>
      </c>
      <c r="F26" s="40"/>
    </row>
    <row r="27" spans="1:8" ht="15" x14ac:dyDescent="0.25">
      <c r="B27" s="58" t="s">
        <v>33</v>
      </c>
      <c r="C27" s="59">
        <f>SUM(C15:C26)</f>
        <v>154165329.98041263</v>
      </c>
      <c r="D27" s="60"/>
      <c r="E27" s="150">
        <f>SUM(E15:E26)</f>
        <v>154165329.98041263</v>
      </c>
      <c r="F27" s="61"/>
    </row>
    <row r="28" spans="1:8" ht="15" x14ac:dyDescent="0.25">
      <c r="B28" s="67"/>
      <c r="C28" s="68"/>
      <c r="D28" s="69"/>
      <c r="E28" s="70"/>
      <c r="F28" s="70"/>
      <c r="G28" s="71"/>
    </row>
    <row r="29" spans="1:8" x14ac:dyDescent="0.2">
      <c r="B29" s="72" t="s">
        <v>0</v>
      </c>
      <c r="C29" s="73"/>
      <c r="D29" s="74"/>
      <c r="E29" s="73"/>
      <c r="F29" s="73"/>
      <c r="G29" s="73"/>
      <c r="H29" s="73"/>
    </row>
    <row r="30" spans="1:8" x14ac:dyDescent="0.2">
      <c r="B30" s="153" t="s">
        <v>85</v>
      </c>
      <c r="C30" s="153"/>
      <c r="D30" s="154"/>
      <c r="E30" s="153"/>
      <c r="F30" s="153"/>
      <c r="G30" s="73"/>
      <c r="H30" s="73"/>
    </row>
    <row r="31" spans="1:8" ht="12.75" customHeight="1" x14ac:dyDescent="0.2">
      <c r="B31" s="153" t="s">
        <v>66</v>
      </c>
      <c r="C31" s="153"/>
      <c r="D31" s="154"/>
      <c r="E31" s="153"/>
      <c r="F31" s="153"/>
      <c r="G31" s="73"/>
      <c r="H31" s="73"/>
    </row>
    <row r="32" spans="1:8" x14ac:dyDescent="0.2">
      <c r="B32" s="153" t="s">
        <v>62</v>
      </c>
      <c r="C32" s="153"/>
      <c r="D32" s="154"/>
      <c r="E32" s="153"/>
      <c r="F32" s="153"/>
      <c r="G32" s="73"/>
      <c r="H32" s="73"/>
    </row>
    <row r="33" spans="2:8" x14ac:dyDescent="0.2">
      <c r="B33" s="155" t="s">
        <v>78</v>
      </c>
      <c r="C33" s="155"/>
      <c r="D33" s="156"/>
      <c r="E33" s="155"/>
      <c r="F33" s="155"/>
    </row>
    <row r="34" spans="2:8" x14ac:dyDescent="0.2">
      <c r="B34" s="155" t="s">
        <v>86</v>
      </c>
      <c r="C34" s="155"/>
      <c r="D34" s="156"/>
      <c r="E34" s="155"/>
      <c r="F34" s="155"/>
    </row>
    <row r="35" spans="2:8" s="33" customFormat="1" ht="13.5" customHeight="1" x14ac:dyDescent="0.2">
      <c r="B35" s="157" t="s">
        <v>87</v>
      </c>
      <c r="C35" s="157"/>
      <c r="D35" s="158"/>
      <c r="E35" s="157"/>
      <c r="F35" s="157"/>
    </row>
    <row r="36" spans="2:8" s="33" customFormat="1" ht="13.5" customHeight="1" x14ac:dyDescent="0.2">
      <c r="B36" s="157"/>
      <c r="C36" s="157"/>
      <c r="D36" s="158"/>
      <c r="E36" s="157"/>
      <c r="F36" s="157"/>
    </row>
    <row r="37" spans="2:8" s="33" customFormat="1" ht="13.5" customHeight="1" x14ac:dyDescent="0.2">
      <c r="B37" s="155"/>
      <c r="C37" s="157"/>
      <c r="D37" s="158"/>
      <c r="E37" s="157"/>
      <c r="F37" s="157"/>
    </row>
    <row r="38" spans="2:8" s="33" customFormat="1" ht="3.75" customHeight="1" x14ac:dyDescent="0.2">
      <c r="D38" s="35"/>
    </row>
    <row r="39" spans="2:8" s="33" customFormat="1" ht="3.75" customHeight="1" x14ac:dyDescent="0.2">
      <c r="D39" s="35"/>
    </row>
    <row r="40" spans="2:8" s="33" customFormat="1" ht="3.75" customHeight="1" x14ac:dyDescent="0.2">
      <c r="D40" s="35"/>
    </row>
    <row r="41" spans="2:8" ht="11.25" customHeight="1" x14ac:dyDescent="0.2"/>
    <row r="42" spans="2:8" ht="11.25" customHeight="1" x14ac:dyDescent="0.2"/>
    <row r="43" spans="2:8" ht="7.5" customHeight="1" x14ac:dyDescent="0.2">
      <c r="F43" s="75"/>
      <c r="G43" s="75"/>
      <c r="H43" s="75"/>
    </row>
    <row r="44" spans="2:8" ht="17.25" customHeight="1" x14ac:dyDescent="0.3">
      <c r="B44" s="76" t="s">
        <v>64</v>
      </c>
      <c r="C44" s="77"/>
      <c r="D44" s="78"/>
      <c r="E44" s="75"/>
      <c r="F44" s="79"/>
      <c r="G44" s="75"/>
      <c r="H44" s="75"/>
    </row>
  </sheetData>
  <sheetProtection selectLockedCells="1"/>
  <mergeCells count="6">
    <mergeCell ref="B2:H4"/>
    <mergeCell ref="B13:B14"/>
    <mergeCell ref="C13:C14"/>
    <mergeCell ref="D13:D14"/>
    <mergeCell ref="E13:E14"/>
    <mergeCell ref="F13:F14"/>
  </mergeCells>
  <printOptions horizontalCentered="1" verticalCentered="1"/>
  <pageMargins left="0.75" right="0.27559055118110237" top="1" bottom="1" header="0" footer="0"/>
  <pageSetup scale="72" orientation="portrait" cellComments="asDisplayed" r:id="rId1"/>
  <headerFooter alignWithMargins="0">
    <oddHeader>&amp;R&amp;11 1 de 1&amp;C&amp;"Arial"&amp;8&amp;K000000INTERNAL&amp;1#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D8301-975B-478F-8805-3560135B8F74}">
  <sheetPr>
    <tabColor rgb="FF00B050"/>
    <pageSetUpPr fitToPage="1"/>
  </sheetPr>
  <dimension ref="A1:H42"/>
  <sheetViews>
    <sheetView showGridLines="0" topLeftCell="A26" zoomScale="70" zoomScaleNormal="70" zoomScaleSheetLayoutView="100" workbookViewId="0">
      <selection activeCell="C10" sqref="C10"/>
    </sheetView>
  </sheetViews>
  <sheetFormatPr baseColWidth="10" defaultColWidth="0" defaultRowHeight="12.75" x14ac:dyDescent="0.2"/>
  <cols>
    <col min="1" max="1" width="5.28515625" style="32" customWidth="1"/>
    <col min="2" max="2" width="28.5703125" style="32" customWidth="1"/>
    <col min="3" max="3" width="24.85546875" style="32" customWidth="1"/>
    <col min="4" max="4" width="18.7109375" style="36" customWidth="1"/>
    <col min="5" max="5" width="21.5703125" style="32" bestFit="1" customWidth="1"/>
    <col min="6" max="6" width="18.7109375" style="32" customWidth="1"/>
    <col min="7" max="7" width="16" style="32" customWidth="1"/>
    <col min="8" max="8" width="1.5703125" style="32" hidden="1" customWidth="1"/>
    <col min="9" max="16384" width="3.42578125" style="32" hidden="1"/>
  </cols>
  <sheetData>
    <row r="1" spans="1:8" s="31" customFormat="1" ht="19.5" x14ac:dyDescent="0.2">
      <c r="A1" s="43" t="s">
        <v>67</v>
      </c>
      <c r="D1" s="44"/>
    </row>
    <row r="2" spans="1:8" ht="16.5" customHeight="1" x14ac:dyDescent="0.2">
      <c r="B2" s="159" t="str">
        <f>+'Formato Resumen 22'!B2:H4</f>
        <v>El precio del suministro para cada período (mes) se debe expresar en pesos por Kilovatio-hora (COP/KWh) con dos cifras decimales, en forma de precio monomio fijo, en pesos constantes de Junio de 2021</v>
      </c>
      <c r="C2" s="159"/>
      <c r="D2" s="159"/>
      <c r="E2" s="159"/>
      <c r="F2" s="159"/>
      <c r="G2" s="159"/>
      <c r="H2" s="159"/>
    </row>
    <row r="3" spans="1:8" ht="16.5" customHeight="1" x14ac:dyDescent="0.2">
      <c r="B3" s="159"/>
      <c r="C3" s="159"/>
      <c r="D3" s="159"/>
      <c r="E3" s="159"/>
      <c r="F3" s="159"/>
      <c r="G3" s="159"/>
      <c r="H3" s="159"/>
    </row>
    <row r="4" spans="1:8" ht="12.75" hidden="1" customHeight="1" x14ac:dyDescent="0.2">
      <c r="B4" s="159"/>
      <c r="C4" s="159"/>
      <c r="D4" s="159"/>
      <c r="E4" s="159"/>
      <c r="F4" s="159"/>
      <c r="G4" s="159"/>
      <c r="H4" s="159"/>
    </row>
    <row r="5" spans="1:8" ht="16.5" x14ac:dyDescent="0.25">
      <c r="B5" s="45" t="s">
        <v>54</v>
      </c>
      <c r="C5" s="141"/>
      <c r="D5" s="47"/>
      <c r="E5" s="47"/>
      <c r="F5" s="47"/>
    </row>
    <row r="6" spans="1:8" ht="16.5" x14ac:dyDescent="0.25">
      <c r="B6" s="45" t="s">
        <v>55</v>
      </c>
      <c r="C6" s="47" t="str">
        <f>+'Formato Resumen 22'!C6</f>
        <v>GM-21-002</v>
      </c>
      <c r="D6" s="48"/>
    </row>
    <row r="7" spans="1:8" ht="16.5" x14ac:dyDescent="0.25">
      <c r="B7" s="45" t="s">
        <v>56</v>
      </c>
      <c r="C7" s="142"/>
      <c r="D7" s="47"/>
      <c r="E7" s="47"/>
      <c r="F7" s="47"/>
    </row>
    <row r="8" spans="1:8" ht="16.5" x14ac:dyDescent="0.25">
      <c r="B8" s="45" t="s">
        <v>58</v>
      </c>
      <c r="C8" s="147"/>
      <c r="D8" s="47"/>
      <c r="E8" s="47"/>
      <c r="F8" s="47"/>
    </row>
    <row r="9" spans="1:8" ht="16.5" x14ac:dyDescent="0.25">
      <c r="B9" s="45" t="s">
        <v>29</v>
      </c>
      <c r="C9" s="41" t="s">
        <v>74</v>
      </c>
      <c r="D9" s="49"/>
    </row>
    <row r="10" spans="1:8" ht="16.5" x14ac:dyDescent="0.25">
      <c r="B10" s="50" t="s">
        <v>63</v>
      </c>
      <c r="C10" s="47" t="str">
        <f>+'Formato Resumen 22'!C10</f>
        <v>Junio de 2021</v>
      </c>
      <c r="D10" s="48"/>
    </row>
    <row r="11" spans="1:8" ht="18.75" x14ac:dyDescent="0.3">
      <c r="B11" s="51" t="s">
        <v>59</v>
      </c>
      <c r="C11" s="52" t="s">
        <v>65</v>
      </c>
      <c r="D11" s="53"/>
    </row>
    <row r="13" spans="1:8" ht="12.75" customHeight="1" x14ac:dyDescent="0.2">
      <c r="B13" s="160" t="s">
        <v>72</v>
      </c>
      <c r="C13" s="162" t="s">
        <v>75</v>
      </c>
      <c r="D13" s="164" t="s">
        <v>61</v>
      </c>
      <c r="E13" s="162" t="s">
        <v>76</v>
      </c>
      <c r="F13" s="166" t="s">
        <v>77</v>
      </c>
    </row>
    <row r="14" spans="1:8" ht="51" customHeight="1" x14ac:dyDescent="0.2">
      <c r="A14" s="54"/>
      <c r="B14" s="161"/>
      <c r="C14" s="163"/>
      <c r="D14" s="165"/>
      <c r="E14" s="163"/>
      <c r="F14" s="167"/>
    </row>
    <row r="15" spans="1:8" ht="15.75" x14ac:dyDescent="0.25">
      <c r="A15" s="54"/>
      <c r="B15" s="55" t="s">
        <v>30</v>
      </c>
      <c r="C15" s="42">
        <v>13454920.553216476</v>
      </c>
      <c r="D15" s="56">
        <v>1</v>
      </c>
      <c r="E15" s="149">
        <v>13454920.553216476</v>
      </c>
      <c r="F15" s="40"/>
    </row>
    <row r="16" spans="1:8" ht="15.75" x14ac:dyDescent="0.25">
      <c r="A16" s="54"/>
      <c r="B16" s="55" t="s">
        <v>38</v>
      </c>
      <c r="C16" s="42">
        <v>12152831.467421332</v>
      </c>
      <c r="D16" s="56">
        <v>1</v>
      </c>
      <c r="E16" s="149">
        <v>12152831.467421332</v>
      </c>
      <c r="F16" s="40"/>
    </row>
    <row r="17" spans="1:6" ht="15.75" x14ac:dyDescent="0.25">
      <c r="A17" s="54"/>
      <c r="B17" s="55" t="s">
        <v>39</v>
      </c>
      <c r="C17" s="42">
        <v>13454920.553216476</v>
      </c>
      <c r="D17" s="56">
        <v>1</v>
      </c>
      <c r="E17" s="149">
        <v>13454920.553216476</v>
      </c>
      <c r="F17" s="40"/>
    </row>
    <row r="18" spans="1:6" ht="15.75" x14ac:dyDescent="0.25">
      <c r="A18" s="54"/>
      <c r="B18" s="55" t="s">
        <v>40</v>
      </c>
      <c r="C18" s="42">
        <v>13020890.857951429</v>
      </c>
      <c r="D18" s="56">
        <v>1</v>
      </c>
      <c r="E18" s="149">
        <v>13020890.857951429</v>
      </c>
      <c r="F18" s="40"/>
    </row>
    <row r="19" spans="1:6" ht="15.75" x14ac:dyDescent="0.25">
      <c r="A19" s="54"/>
      <c r="B19" s="55" t="s">
        <v>41</v>
      </c>
      <c r="C19" s="42">
        <v>13454920.553216476</v>
      </c>
      <c r="D19" s="56">
        <v>1</v>
      </c>
      <c r="E19" s="149">
        <v>13454920.553216476</v>
      </c>
      <c r="F19" s="40"/>
    </row>
    <row r="20" spans="1:6" ht="15.75" x14ac:dyDescent="0.25">
      <c r="A20" s="57"/>
      <c r="B20" s="55" t="s">
        <v>42</v>
      </c>
      <c r="C20" s="42">
        <v>13020890.857951429</v>
      </c>
      <c r="D20" s="56">
        <v>1</v>
      </c>
      <c r="E20" s="149">
        <v>13020890.857951429</v>
      </c>
      <c r="F20" s="40"/>
    </row>
    <row r="21" spans="1:6" ht="15.75" x14ac:dyDescent="0.25">
      <c r="A21" s="57"/>
      <c r="B21" s="55" t="s">
        <v>44</v>
      </c>
      <c r="C21" s="42">
        <v>13454920.553216476</v>
      </c>
      <c r="D21" s="56">
        <v>1</v>
      </c>
      <c r="E21" s="149">
        <v>13454920.553216476</v>
      </c>
      <c r="F21" s="40"/>
    </row>
    <row r="22" spans="1:6" ht="15.75" x14ac:dyDescent="0.25">
      <c r="A22" s="57"/>
      <c r="B22" s="55" t="s">
        <v>45</v>
      </c>
      <c r="C22" s="42">
        <v>13454920.553216476</v>
      </c>
      <c r="D22" s="56">
        <v>1</v>
      </c>
      <c r="E22" s="149">
        <v>13454920.553216476</v>
      </c>
      <c r="F22" s="40"/>
    </row>
    <row r="23" spans="1:6" ht="15.75" x14ac:dyDescent="0.25">
      <c r="A23" s="57"/>
      <c r="B23" s="55" t="s">
        <v>46</v>
      </c>
      <c r="C23" s="42">
        <v>13020890.857951429</v>
      </c>
      <c r="D23" s="56">
        <v>1</v>
      </c>
      <c r="E23" s="149">
        <v>13020890.857951429</v>
      </c>
      <c r="F23" s="40"/>
    </row>
    <row r="24" spans="1:6" ht="15.75" x14ac:dyDescent="0.25">
      <c r="A24" s="57"/>
      <c r="B24" s="55" t="s">
        <v>47</v>
      </c>
      <c r="C24" s="42">
        <v>13454920.553216476</v>
      </c>
      <c r="D24" s="56">
        <v>1</v>
      </c>
      <c r="E24" s="149">
        <v>13454920.553216476</v>
      </c>
      <c r="F24" s="40"/>
    </row>
    <row r="25" spans="1:6" ht="15.75" x14ac:dyDescent="0.25">
      <c r="A25" s="57"/>
      <c r="B25" s="55" t="s">
        <v>48</v>
      </c>
      <c r="C25" s="42">
        <v>13020890.857951429</v>
      </c>
      <c r="D25" s="56">
        <v>1</v>
      </c>
      <c r="E25" s="149">
        <v>13020890.857951429</v>
      </c>
      <c r="F25" s="40"/>
    </row>
    <row r="26" spans="1:6" ht="15.75" x14ac:dyDescent="0.25">
      <c r="A26" s="57"/>
      <c r="B26" s="55" t="s">
        <v>49</v>
      </c>
      <c r="C26" s="42">
        <v>13454920.553216476</v>
      </c>
      <c r="D26" s="56">
        <v>1</v>
      </c>
      <c r="E26" s="149">
        <v>13454920.553216476</v>
      </c>
      <c r="F26" s="40"/>
    </row>
    <row r="27" spans="1:6" ht="15" x14ac:dyDescent="0.25">
      <c r="B27" s="58" t="s">
        <v>33</v>
      </c>
      <c r="C27" s="59">
        <f>SUM(C15:C26)</f>
        <v>158420838.77174237</v>
      </c>
      <c r="D27" s="60"/>
      <c r="E27" s="152">
        <f>SUM(E15:E26)</f>
        <v>158420838.77174237</v>
      </c>
      <c r="F27" s="61"/>
    </row>
    <row r="30" spans="1:6" ht="11.25" customHeight="1" x14ac:dyDescent="0.2">
      <c r="B30" s="72" t="s">
        <v>0</v>
      </c>
      <c r="C30" s="157"/>
      <c r="D30" s="158"/>
      <c r="E30" s="157"/>
      <c r="F30" s="157"/>
    </row>
    <row r="31" spans="1:6" ht="11.25" customHeight="1" x14ac:dyDescent="0.2">
      <c r="B31" s="153" t="s">
        <v>85</v>
      </c>
      <c r="C31" s="157"/>
      <c r="D31" s="158"/>
      <c r="E31" s="157"/>
      <c r="F31" s="157"/>
    </row>
    <row r="32" spans="1:6" ht="11.25" customHeight="1" x14ac:dyDescent="0.2">
      <c r="B32" s="153" t="s">
        <v>66</v>
      </c>
      <c r="C32" s="157"/>
      <c r="D32" s="158"/>
      <c r="E32" s="157"/>
      <c r="F32" s="157"/>
    </row>
    <row r="33" spans="2:8" ht="11.25" customHeight="1" x14ac:dyDescent="0.2">
      <c r="B33" s="153" t="s">
        <v>62</v>
      </c>
      <c r="C33" s="157"/>
      <c r="D33" s="158"/>
      <c r="E33" s="157"/>
      <c r="F33" s="157"/>
    </row>
    <row r="34" spans="2:8" ht="11.25" customHeight="1" x14ac:dyDescent="0.2">
      <c r="B34" s="155" t="s">
        <v>78</v>
      </c>
      <c r="C34" s="157"/>
      <c r="D34" s="158"/>
      <c r="E34" s="157"/>
      <c r="F34" s="157"/>
    </row>
    <row r="35" spans="2:8" ht="11.25" customHeight="1" x14ac:dyDescent="0.2">
      <c r="B35" s="155" t="s">
        <v>86</v>
      </c>
      <c r="C35" s="157"/>
      <c r="D35" s="158"/>
      <c r="E35" s="157"/>
      <c r="F35" s="157"/>
    </row>
    <row r="36" spans="2:8" ht="11.25" customHeight="1" x14ac:dyDescent="0.2">
      <c r="B36" s="157" t="s">
        <v>87</v>
      </c>
      <c r="C36" s="157"/>
      <c r="D36" s="158"/>
      <c r="E36" s="157"/>
      <c r="F36" s="157"/>
    </row>
    <row r="37" spans="2:8" ht="11.25" customHeight="1" x14ac:dyDescent="0.2">
      <c r="B37" s="155"/>
      <c r="C37" s="157"/>
      <c r="D37" s="158"/>
      <c r="E37" s="157"/>
      <c r="F37" s="157"/>
    </row>
    <row r="38" spans="2:8" ht="11.25" customHeight="1" x14ac:dyDescent="0.2"/>
    <row r="39" spans="2:8" ht="11.25" customHeight="1" x14ac:dyDescent="0.2"/>
    <row r="40" spans="2:8" ht="11.25" customHeight="1" x14ac:dyDescent="0.2"/>
    <row r="41" spans="2:8" ht="7.5" customHeight="1" x14ac:dyDescent="0.2">
      <c r="F41" s="75"/>
      <c r="G41" s="75"/>
      <c r="H41" s="75"/>
    </row>
    <row r="42" spans="2:8" ht="17.25" customHeight="1" x14ac:dyDescent="0.3">
      <c r="B42" s="76" t="s">
        <v>64</v>
      </c>
      <c r="C42" s="77"/>
      <c r="D42" s="78"/>
      <c r="E42" s="75"/>
      <c r="F42" s="79"/>
      <c r="G42" s="75"/>
      <c r="H42" s="75"/>
    </row>
  </sheetData>
  <sheetProtection selectLockedCells="1"/>
  <mergeCells count="6">
    <mergeCell ref="B2:H4"/>
    <mergeCell ref="B13:B14"/>
    <mergeCell ref="C13:C14"/>
    <mergeCell ref="D13:D14"/>
    <mergeCell ref="E13:E14"/>
    <mergeCell ref="F13:F14"/>
  </mergeCells>
  <printOptions horizontalCentered="1" verticalCentered="1"/>
  <pageMargins left="0.75" right="0.27559055118110237" top="1" bottom="1" header="0" footer="0"/>
  <pageSetup scale="72" orientation="portrait" cellComments="asDisplayed" r:id="rId1"/>
  <headerFooter alignWithMargins="0">
    <oddHeader>&amp;R&amp;11 1 de 1&amp;C&amp;"Arial"&amp;8&amp;K000000INTERNAL&amp;1#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D2842-A52D-43D4-A9CD-6EE805C23B30}">
  <sheetPr>
    <tabColor rgb="FF00B050"/>
    <pageSetUpPr fitToPage="1"/>
  </sheetPr>
  <dimension ref="A1:H42"/>
  <sheetViews>
    <sheetView showGridLines="0" zoomScale="70" zoomScaleNormal="70" zoomScaleSheetLayoutView="100" workbookViewId="0">
      <selection activeCell="C10" sqref="C10"/>
    </sheetView>
  </sheetViews>
  <sheetFormatPr baseColWidth="10" defaultColWidth="0" defaultRowHeight="12.75" x14ac:dyDescent="0.2"/>
  <cols>
    <col min="1" max="1" width="5.28515625" style="32" customWidth="1"/>
    <col min="2" max="2" width="28.5703125" style="32" customWidth="1"/>
    <col min="3" max="3" width="24.85546875" style="32" customWidth="1"/>
    <col min="4" max="4" width="18.7109375" style="36" customWidth="1"/>
    <col min="5" max="5" width="21.5703125" style="32" bestFit="1" customWidth="1"/>
    <col min="6" max="6" width="18.7109375" style="32" customWidth="1"/>
    <col min="7" max="7" width="16" style="32" customWidth="1"/>
    <col min="8" max="8" width="1.5703125" style="32" hidden="1" customWidth="1"/>
    <col min="9" max="16384" width="3.42578125" style="32" hidden="1"/>
  </cols>
  <sheetData>
    <row r="1" spans="1:8" s="31" customFormat="1" ht="19.5" x14ac:dyDescent="0.2">
      <c r="A1" s="43" t="s">
        <v>67</v>
      </c>
      <c r="D1" s="44"/>
    </row>
    <row r="2" spans="1:8" ht="16.5" customHeight="1" x14ac:dyDescent="0.2">
      <c r="B2" s="159" t="str">
        <f>+'Formato Resumen 22'!B2:H4</f>
        <v>El precio del suministro para cada período (mes) se debe expresar en pesos por Kilovatio-hora (COP/KWh) con dos cifras decimales, en forma de precio monomio fijo, en pesos constantes de Junio de 2021</v>
      </c>
      <c r="C2" s="159"/>
      <c r="D2" s="159"/>
      <c r="E2" s="159"/>
      <c r="F2" s="159"/>
      <c r="G2" s="159"/>
      <c r="H2" s="159"/>
    </row>
    <row r="3" spans="1:8" ht="16.5" customHeight="1" x14ac:dyDescent="0.2">
      <c r="B3" s="159"/>
      <c r="C3" s="159"/>
      <c r="D3" s="159"/>
      <c r="E3" s="159"/>
      <c r="F3" s="159"/>
      <c r="G3" s="159"/>
      <c r="H3" s="159"/>
    </row>
    <row r="4" spans="1:8" ht="12.75" hidden="1" customHeight="1" x14ac:dyDescent="0.2">
      <c r="B4" s="159"/>
      <c r="C4" s="159"/>
      <c r="D4" s="159"/>
      <c r="E4" s="159"/>
      <c r="F4" s="159"/>
      <c r="G4" s="159"/>
      <c r="H4" s="159"/>
    </row>
    <row r="5" spans="1:8" ht="16.5" x14ac:dyDescent="0.25">
      <c r="B5" s="45" t="s">
        <v>54</v>
      </c>
      <c r="C5" s="141"/>
      <c r="D5" s="47"/>
      <c r="E5" s="47"/>
      <c r="F5" s="47"/>
    </row>
    <row r="6" spans="1:8" ht="16.5" x14ac:dyDescent="0.25">
      <c r="B6" s="45" t="s">
        <v>55</v>
      </c>
      <c r="C6" s="47" t="str">
        <f>+'Formato Resumen 22'!C6</f>
        <v>GM-21-002</v>
      </c>
      <c r="D6" s="48"/>
    </row>
    <row r="7" spans="1:8" ht="16.5" x14ac:dyDescent="0.25">
      <c r="B7" s="45" t="s">
        <v>56</v>
      </c>
      <c r="C7" s="142"/>
      <c r="D7" s="47"/>
      <c r="E7" s="47"/>
      <c r="F7" s="47"/>
    </row>
    <row r="8" spans="1:8" ht="16.5" x14ac:dyDescent="0.25">
      <c r="B8" s="45" t="s">
        <v>58</v>
      </c>
      <c r="C8" s="147"/>
      <c r="D8" s="47"/>
      <c r="E8" s="47"/>
      <c r="F8" s="47"/>
    </row>
    <row r="9" spans="1:8" ht="16.5" x14ac:dyDescent="0.25">
      <c r="B9" s="45" t="s">
        <v>29</v>
      </c>
      <c r="C9" s="41" t="s">
        <v>74</v>
      </c>
      <c r="D9" s="49"/>
    </row>
    <row r="10" spans="1:8" ht="16.5" x14ac:dyDescent="0.25">
      <c r="B10" s="50" t="s">
        <v>63</v>
      </c>
      <c r="C10" s="47" t="str">
        <f>+'Formato Resumen 22'!C10</f>
        <v>Junio de 2021</v>
      </c>
      <c r="D10" s="48"/>
    </row>
    <row r="11" spans="1:8" ht="18.75" x14ac:dyDescent="0.3">
      <c r="B11" s="51" t="s">
        <v>59</v>
      </c>
      <c r="C11" s="52" t="s">
        <v>65</v>
      </c>
      <c r="D11" s="53"/>
    </row>
    <row r="13" spans="1:8" ht="12.75" customHeight="1" x14ac:dyDescent="0.2">
      <c r="B13" s="160" t="s">
        <v>73</v>
      </c>
      <c r="C13" s="162" t="s">
        <v>75</v>
      </c>
      <c r="D13" s="164" t="s">
        <v>61</v>
      </c>
      <c r="E13" s="162" t="s">
        <v>76</v>
      </c>
      <c r="F13" s="166" t="s">
        <v>77</v>
      </c>
    </row>
    <row r="14" spans="1:8" ht="51" customHeight="1" x14ac:dyDescent="0.2">
      <c r="A14" s="54"/>
      <c r="B14" s="161"/>
      <c r="C14" s="163"/>
      <c r="D14" s="165"/>
      <c r="E14" s="163"/>
      <c r="F14" s="167"/>
    </row>
    <row r="15" spans="1:8" ht="15.75" x14ac:dyDescent="0.25">
      <c r="A15" s="54"/>
      <c r="B15" s="55" t="s">
        <v>30</v>
      </c>
      <c r="C15" s="42">
        <v>13500095.563890835</v>
      </c>
      <c r="D15" s="56">
        <v>1</v>
      </c>
      <c r="E15" s="149">
        <v>13500095.563890835</v>
      </c>
      <c r="F15" s="40"/>
    </row>
    <row r="16" spans="1:8" ht="15.75" x14ac:dyDescent="0.25">
      <c r="A16" s="54"/>
      <c r="B16" s="55" t="s">
        <v>38</v>
      </c>
      <c r="C16" s="42">
        <v>12193634.702869141</v>
      </c>
      <c r="D16" s="56">
        <v>1</v>
      </c>
      <c r="E16" s="149">
        <v>12193634.702869141</v>
      </c>
      <c r="F16" s="40"/>
    </row>
    <row r="17" spans="1:6" ht="15.75" x14ac:dyDescent="0.25">
      <c r="A17" s="54"/>
      <c r="B17" s="55" t="s">
        <v>39</v>
      </c>
      <c r="C17" s="42">
        <v>13500095.563890835</v>
      </c>
      <c r="D17" s="56">
        <v>1</v>
      </c>
      <c r="E17" s="149">
        <v>13500095.563890835</v>
      </c>
      <c r="F17" s="40"/>
    </row>
    <row r="18" spans="1:6" ht="15.75" x14ac:dyDescent="0.25">
      <c r="A18" s="54"/>
      <c r="B18" s="55" t="s">
        <v>40</v>
      </c>
      <c r="C18" s="42">
        <v>13064608.610216936</v>
      </c>
      <c r="D18" s="56">
        <v>1</v>
      </c>
      <c r="E18" s="149">
        <v>13064608.610216936</v>
      </c>
      <c r="F18" s="40"/>
    </row>
    <row r="19" spans="1:6" ht="15.75" x14ac:dyDescent="0.25">
      <c r="A19" s="54"/>
      <c r="B19" s="55" t="s">
        <v>41</v>
      </c>
      <c r="C19" s="42">
        <v>13500095.563890835</v>
      </c>
      <c r="D19" s="56">
        <v>1</v>
      </c>
      <c r="E19" s="149">
        <v>13500095.563890835</v>
      </c>
      <c r="F19" s="40"/>
    </row>
    <row r="20" spans="1:6" ht="15.75" x14ac:dyDescent="0.25">
      <c r="A20" s="57"/>
      <c r="B20" s="55" t="s">
        <v>42</v>
      </c>
      <c r="C20" s="42">
        <v>13064608.610216936</v>
      </c>
      <c r="D20" s="56">
        <v>1</v>
      </c>
      <c r="E20" s="149">
        <v>13064608.610216936</v>
      </c>
      <c r="F20" s="40"/>
    </row>
    <row r="21" spans="1:6" ht="15.75" x14ac:dyDescent="0.25">
      <c r="A21" s="57"/>
      <c r="B21" s="55" t="s">
        <v>44</v>
      </c>
      <c r="C21" s="42">
        <v>13500095.563890835</v>
      </c>
      <c r="D21" s="56">
        <v>1</v>
      </c>
      <c r="E21" s="149">
        <v>13500095.563890835</v>
      </c>
      <c r="F21" s="40"/>
    </row>
    <row r="22" spans="1:6" ht="15.75" x14ac:dyDescent="0.25">
      <c r="A22" s="57"/>
      <c r="B22" s="55" t="s">
        <v>45</v>
      </c>
      <c r="C22" s="42">
        <v>13500095.563890835</v>
      </c>
      <c r="D22" s="56">
        <v>1</v>
      </c>
      <c r="E22" s="149">
        <v>13500095.563890835</v>
      </c>
      <c r="F22" s="40"/>
    </row>
    <row r="23" spans="1:6" ht="15.75" x14ac:dyDescent="0.25">
      <c r="A23" s="57"/>
      <c r="B23" s="55" t="s">
        <v>46</v>
      </c>
      <c r="C23" s="42">
        <v>13064608.610216936</v>
      </c>
      <c r="D23" s="56">
        <v>1</v>
      </c>
      <c r="E23" s="149">
        <v>13064608.610216936</v>
      </c>
      <c r="F23" s="40"/>
    </row>
    <row r="24" spans="1:6" ht="15.75" x14ac:dyDescent="0.25">
      <c r="A24" s="57"/>
      <c r="B24" s="55" t="s">
        <v>47</v>
      </c>
      <c r="C24" s="42">
        <v>13500095.563890835</v>
      </c>
      <c r="D24" s="56">
        <v>1</v>
      </c>
      <c r="E24" s="149">
        <v>13500095.563890835</v>
      </c>
      <c r="F24" s="40"/>
    </row>
    <row r="25" spans="1:6" ht="15.75" x14ac:dyDescent="0.25">
      <c r="A25" s="57"/>
      <c r="B25" s="55" t="s">
        <v>48</v>
      </c>
      <c r="C25" s="42">
        <v>13064608.610216936</v>
      </c>
      <c r="D25" s="56">
        <v>1</v>
      </c>
      <c r="E25" s="149">
        <v>13064608.610216936</v>
      </c>
      <c r="F25" s="40"/>
    </row>
    <row r="26" spans="1:6" ht="15.75" x14ac:dyDescent="0.25">
      <c r="A26" s="57"/>
      <c r="B26" s="55" t="s">
        <v>49</v>
      </c>
      <c r="C26" s="42">
        <v>13500095.563890835</v>
      </c>
      <c r="D26" s="56">
        <v>1</v>
      </c>
      <c r="E26" s="149">
        <v>13500095.563890835</v>
      </c>
      <c r="F26" s="40"/>
    </row>
    <row r="27" spans="1:6" ht="15" x14ac:dyDescent="0.25">
      <c r="B27" s="58" t="s">
        <v>33</v>
      </c>
      <c r="C27" s="59">
        <f>SUM(C15:C26)</f>
        <v>158952738.09097272</v>
      </c>
      <c r="D27" s="60"/>
      <c r="E27" s="152">
        <f>SUM(E15:E26)</f>
        <v>158952738.09097272</v>
      </c>
      <c r="F27" s="61"/>
    </row>
    <row r="30" spans="1:6" ht="11.25" customHeight="1" x14ac:dyDescent="0.2">
      <c r="B30" s="72" t="s">
        <v>0</v>
      </c>
      <c r="C30" s="157"/>
      <c r="D30" s="158"/>
      <c r="E30" s="157"/>
      <c r="F30" s="157"/>
    </row>
    <row r="31" spans="1:6" ht="11.25" customHeight="1" x14ac:dyDescent="0.2">
      <c r="B31" s="153" t="s">
        <v>85</v>
      </c>
      <c r="C31" s="157"/>
      <c r="D31" s="158"/>
      <c r="E31" s="157"/>
      <c r="F31" s="157"/>
    </row>
    <row r="32" spans="1:6" ht="11.25" customHeight="1" x14ac:dyDescent="0.2">
      <c r="B32" s="153" t="s">
        <v>66</v>
      </c>
      <c r="C32" s="157"/>
      <c r="D32" s="158"/>
      <c r="E32" s="157"/>
      <c r="F32" s="157"/>
    </row>
    <row r="33" spans="2:8" ht="11.25" customHeight="1" x14ac:dyDescent="0.2">
      <c r="B33" s="153" t="s">
        <v>62</v>
      </c>
      <c r="C33" s="157"/>
      <c r="D33" s="158"/>
      <c r="E33" s="157"/>
      <c r="F33" s="157"/>
    </row>
    <row r="34" spans="2:8" ht="11.25" customHeight="1" x14ac:dyDescent="0.2">
      <c r="B34" s="155" t="s">
        <v>78</v>
      </c>
      <c r="C34" s="157"/>
      <c r="D34" s="158"/>
      <c r="E34" s="157"/>
      <c r="F34" s="157"/>
    </row>
    <row r="35" spans="2:8" ht="11.25" customHeight="1" x14ac:dyDescent="0.2">
      <c r="B35" s="155" t="s">
        <v>86</v>
      </c>
      <c r="C35" s="157"/>
      <c r="D35" s="158"/>
      <c r="E35" s="157"/>
      <c r="F35" s="157"/>
    </row>
    <row r="36" spans="2:8" ht="11.25" customHeight="1" x14ac:dyDescent="0.2">
      <c r="B36" s="157" t="s">
        <v>87</v>
      </c>
      <c r="C36" s="157"/>
      <c r="D36" s="158"/>
      <c r="E36" s="157"/>
      <c r="F36" s="157"/>
    </row>
    <row r="37" spans="2:8" ht="11.25" customHeight="1" x14ac:dyDescent="0.2">
      <c r="B37" s="155"/>
      <c r="C37" s="157"/>
      <c r="D37" s="158"/>
      <c r="E37" s="157"/>
      <c r="F37" s="157"/>
    </row>
    <row r="38" spans="2:8" ht="11.25" customHeight="1" x14ac:dyDescent="0.2"/>
    <row r="39" spans="2:8" ht="11.25" customHeight="1" x14ac:dyDescent="0.2"/>
    <row r="40" spans="2:8" ht="11.25" customHeight="1" x14ac:dyDescent="0.2"/>
    <row r="41" spans="2:8" ht="7.5" customHeight="1" x14ac:dyDescent="0.2">
      <c r="F41" s="75"/>
      <c r="G41" s="75"/>
      <c r="H41" s="75"/>
    </row>
    <row r="42" spans="2:8" ht="17.25" customHeight="1" x14ac:dyDescent="0.3">
      <c r="B42" s="76" t="s">
        <v>64</v>
      </c>
      <c r="C42" s="77"/>
      <c r="D42" s="78"/>
      <c r="E42" s="75"/>
      <c r="F42" s="79"/>
      <c r="G42" s="75"/>
      <c r="H42" s="75"/>
    </row>
  </sheetData>
  <sheetProtection selectLockedCells="1"/>
  <mergeCells count="6">
    <mergeCell ref="B2:H4"/>
    <mergeCell ref="B13:B14"/>
    <mergeCell ref="C13:C14"/>
    <mergeCell ref="D13:D14"/>
    <mergeCell ref="E13:E14"/>
    <mergeCell ref="F13:F14"/>
  </mergeCells>
  <printOptions horizontalCentered="1" verticalCentered="1"/>
  <pageMargins left="0.75" right="0.27559055118110237" top="1" bottom="1" header="0" footer="0"/>
  <pageSetup scale="72" orientation="portrait" cellComments="asDisplayed" r:id="rId1"/>
  <headerFooter alignWithMargins="0">
    <oddHeader>&amp;R&amp;11 1 de 1&amp;C&amp;"Arial"&amp;8&amp;K000000INTERNAL&amp;1#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F029B-712A-433C-9C72-DDA0BB2912E4}">
  <sheetPr>
    <tabColor rgb="FF00B050"/>
    <pageSetUpPr fitToPage="1"/>
  </sheetPr>
  <dimension ref="A1:H45"/>
  <sheetViews>
    <sheetView showGridLines="0" zoomScale="70" zoomScaleNormal="70" zoomScaleSheetLayoutView="100" workbookViewId="0">
      <selection activeCell="C10" sqref="C10"/>
    </sheetView>
  </sheetViews>
  <sheetFormatPr baseColWidth="10" defaultColWidth="0" defaultRowHeight="12.75" x14ac:dyDescent="0.2"/>
  <cols>
    <col min="1" max="1" width="5.42578125" style="32" customWidth="1"/>
    <col min="2" max="2" width="30.140625" style="32" customWidth="1"/>
    <col min="3" max="3" width="24.85546875" style="32" customWidth="1"/>
    <col min="4" max="4" width="18.7109375" style="36" customWidth="1"/>
    <col min="5" max="5" width="21.5703125" style="32" bestFit="1" customWidth="1"/>
    <col min="6" max="6" width="18.7109375" style="32" customWidth="1"/>
    <col min="7" max="7" width="16" style="32" customWidth="1"/>
    <col min="8" max="8" width="1.5703125" style="32" hidden="1" customWidth="1"/>
    <col min="9" max="16384" width="3.42578125" style="32" hidden="1"/>
  </cols>
  <sheetData>
    <row r="1" spans="1:8" s="31" customFormat="1" ht="19.5" x14ac:dyDescent="0.2">
      <c r="A1" s="43" t="s">
        <v>67</v>
      </c>
      <c r="D1" s="44"/>
    </row>
    <row r="2" spans="1:8" ht="16.5" customHeight="1" x14ac:dyDescent="0.2">
      <c r="B2" s="159" t="str">
        <f>+'Formato Resumen 22'!B2:H4</f>
        <v>El precio del suministro para cada período (mes) se debe expresar en pesos por Kilovatio-hora (COP/KWh) con dos cifras decimales, en forma de precio monomio fijo, en pesos constantes de Junio de 2021</v>
      </c>
      <c r="C2" s="159"/>
      <c r="D2" s="159"/>
      <c r="E2" s="159"/>
      <c r="F2" s="159"/>
      <c r="G2" s="159"/>
      <c r="H2" s="159"/>
    </row>
    <row r="3" spans="1:8" ht="16.5" customHeight="1" x14ac:dyDescent="0.2">
      <c r="B3" s="159"/>
      <c r="C3" s="159"/>
      <c r="D3" s="159"/>
      <c r="E3" s="159"/>
      <c r="F3" s="159"/>
      <c r="G3" s="159"/>
      <c r="H3" s="159"/>
    </row>
    <row r="4" spans="1:8" ht="12.75" hidden="1" customHeight="1" x14ac:dyDescent="0.2">
      <c r="B4" s="159"/>
      <c r="C4" s="159"/>
      <c r="D4" s="159"/>
      <c r="E4" s="159"/>
      <c r="F4" s="159"/>
      <c r="G4" s="159"/>
      <c r="H4" s="159"/>
    </row>
    <row r="5" spans="1:8" ht="16.5" x14ac:dyDescent="0.25">
      <c r="B5" s="45" t="s">
        <v>54</v>
      </c>
      <c r="C5" s="144"/>
      <c r="D5" s="46"/>
    </row>
    <row r="6" spans="1:8" ht="16.5" x14ac:dyDescent="0.25">
      <c r="B6" s="45" t="s">
        <v>55</v>
      </c>
      <c r="C6" s="47" t="str">
        <f>+'Formato Resumen 22'!C6</f>
        <v>GM-21-002</v>
      </c>
      <c r="D6" s="48"/>
    </row>
    <row r="7" spans="1:8" ht="16.5" x14ac:dyDescent="0.25">
      <c r="B7" s="45" t="s">
        <v>56</v>
      </c>
      <c r="C7" s="143"/>
      <c r="D7" s="49"/>
    </row>
    <row r="8" spans="1:8" ht="16.5" x14ac:dyDescent="0.25">
      <c r="B8" s="45" t="s">
        <v>58</v>
      </c>
      <c r="C8" s="143"/>
      <c r="D8" s="49"/>
    </row>
    <row r="9" spans="1:8" ht="16.5" x14ac:dyDescent="0.25">
      <c r="B9" s="45" t="s">
        <v>29</v>
      </c>
      <c r="C9" s="41" t="s">
        <v>74</v>
      </c>
      <c r="D9" s="49"/>
    </row>
    <row r="10" spans="1:8" ht="16.5" x14ac:dyDescent="0.25">
      <c r="B10" s="50" t="s">
        <v>63</v>
      </c>
      <c r="C10" s="47" t="str">
        <f>+'Formato Resumen 22'!C10</f>
        <v>Junio de 2021</v>
      </c>
      <c r="D10" s="48"/>
    </row>
    <row r="11" spans="1:8" ht="18.75" x14ac:dyDescent="0.3">
      <c r="B11" s="51" t="s">
        <v>59</v>
      </c>
      <c r="C11" s="52" t="s">
        <v>65</v>
      </c>
      <c r="D11" s="53"/>
    </row>
    <row r="13" spans="1:8" ht="12.75" customHeight="1" x14ac:dyDescent="0.2">
      <c r="B13" s="160" t="s">
        <v>80</v>
      </c>
      <c r="C13" s="162" t="s">
        <v>75</v>
      </c>
      <c r="D13" s="164" t="s">
        <v>61</v>
      </c>
      <c r="E13" s="162" t="s">
        <v>76</v>
      </c>
      <c r="F13" s="166" t="s">
        <v>77</v>
      </c>
    </row>
    <row r="14" spans="1:8" ht="51" customHeight="1" x14ac:dyDescent="0.2">
      <c r="A14" s="54"/>
      <c r="B14" s="161"/>
      <c r="C14" s="163"/>
      <c r="D14" s="165"/>
      <c r="E14" s="163"/>
      <c r="F14" s="167"/>
    </row>
    <row r="15" spans="1:8" ht="15.75" x14ac:dyDescent="0.25">
      <c r="A15" s="54"/>
      <c r="B15" s="55" t="s">
        <v>30</v>
      </c>
      <c r="C15" s="42">
        <v>13138668.789832693</v>
      </c>
      <c r="D15" s="56">
        <v>1</v>
      </c>
      <c r="E15" s="149">
        <v>13138668.789832693</v>
      </c>
      <c r="F15" s="40"/>
    </row>
    <row r="16" spans="1:8" ht="15.75" x14ac:dyDescent="0.25">
      <c r="A16" s="54"/>
      <c r="B16" s="55" t="s">
        <v>38</v>
      </c>
      <c r="C16" s="42">
        <v>11867184.713397272</v>
      </c>
      <c r="D16" s="56">
        <v>1</v>
      </c>
      <c r="E16" s="149">
        <v>11867184.713397272</v>
      </c>
      <c r="F16" s="40"/>
    </row>
    <row r="17" spans="1:8" ht="15.75" x14ac:dyDescent="0.25">
      <c r="A17" s="54"/>
      <c r="B17" s="55" t="s">
        <v>39</v>
      </c>
      <c r="C17" s="42">
        <v>13138668.789832693</v>
      </c>
      <c r="D17" s="56">
        <v>1</v>
      </c>
      <c r="E17" s="149">
        <v>13138668.789832693</v>
      </c>
      <c r="F17" s="40"/>
    </row>
    <row r="18" spans="1:8" ht="15.75" x14ac:dyDescent="0.25">
      <c r="A18" s="54"/>
      <c r="B18" s="55" t="s">
        <v>40</v>
      </c>
      <c r="C18" s="42">
        <v>12714840.76435422</v>
      </c>
      <c r="D18" s="56">
        <v>1</v>
      </c>
      <c r="E18" s="149">
        <v>12714840.76435422</v>
      </c>
      <c r="F18" s="40"/>
    </row>
    <row r="19" spans="1:8" ht="15.75" x14ac:dyDescent="0.25">
      <c r="A19" s="54"/>
      <c r="B19" s="55" t="s">
        <v>41</v>
      </c>
      <c r="C19" s="42">
        <v>13138668.789832693</v>
      </c>
      <c r="D19" s="56">
        <v>1</v>
      </c>
      <c r="E19" s="149">
        <v>13138668.789832693</v>
      </c>
      <c r="F19" s="40"/>
    </row>
    <row r="20" spans="1:8" ht="15.75" x14ac:dyDescent="0.25">
      <c r="A20" s="57"/>
      <c r="B20" s="55" t="s">
        <v>42</v>
      </c>
      <c r="C20" s="42">
        <v>12714840.76435422</v>
      </c>
      <c r="D20" s="56">
        <v>1</v>
      </c>
      <c r="E20" s="149">
        <v>12714840.76435422</v>
      </c>
      <c r="F20" s="40"/>
    </row>
    <row r="21" spans="1:8" ht="15.75" x14ac:dyDescent="0.25">
      <c r="A21" s="57"/>
      <c r="B21" s="55" t="s">
        <v>44</v>
      </c>
      <c r="C21" s="42">
        <v>13138668.789832693</v>
      </c>
      <c r="D21" s="56">
        <v>1</v>
      </c>
      <c r="E21" s="149">
        <v>13138668.789832693</v>
      </c>
      <c r="F21" s="40"/>
    </row>
    <row r="22" spans="1:8" ht="15.75" x14ac:dyDescent="0.25">
      <c r="A22" s="57"/>
      <c r="B22" s="55" t="s">
        <v>45</v>
      </c>
      <c r="C22" s="42">
        <v>13138668.789832693</v>
      </c>
      <c r="D22" s="56">
        <v>1</v>
      </c>
      <c r="E22" s="149">
        <v>13138668.789832693</v>
      </c>
      <c r="F22" s="40"/>
    </row>
    <row r="23" spans="1:8" ht="15.75" x14ac:dyDescent="0.25">
      <c r="A23" s="57"/>
      <c r="B23" s="55" t="s">
        <v>46</v>
      </c>
      <c r="C23" s="42">
        <v>12714840.76435422</v>
      </c>
      <c r="D23" s="56">
        <v>1</v>
      </c>
      <c r="E23" s="149">
        <v>12714840.76435422</v>
      </c>
      <c r="F23" s="40"/>
    </row>
    <row r="24" spans="1:8" ht="15.75" x14ac:dyDescent="0.25">
      <c r="A24" s="57"/>
      <c r="B24" s="55" t="s">
        <v>47</v>
      </c>
      <c r="C24" s="42">
        <v>13138668.789832693</v>
      </c>
      <c r="D24" s="56">
        <v>1</v>
      </c>
      <c r="E24" s="149">
        <v>13138668.789832693</v>
      </c>
      <c r="F24" s="40"/>
    </row>
    <row r="25" spans="1:8" ht="15.75" x14ac:dyDescent="0.25">
      <c r="A25" s="57"/>
      <c r="B25" s="55" t="s">
        <v>48</v>
      </c>
      <c r="C25" s="42">
        <v>12714840.76435422</v>
      </c>
      <c r="D25" s="56">
        <v>1</v>
      </c>
      <c r="E25" s="149">
        <v>12714840.76435422</v>
      </c>
      <c r="F25" s="40"/>
    </row>
    <row r="26" spans="1:8" ht="15.75" x14ac:dyDescent="0.25">
      <c r="A26" s="57"/>
      <c r="B26" s="55" t="s">
        <v>49</v>
      </c>
      <c r="C26" s="42">
        <v>13138668.789832693</v>
      </c>
      <c r="D26" s="56">
        <v>1</v>
      </c>
      <c r="E26" s="149">
        <v>13138668.789832693</v>
      </c>
      <c r="F26" s="40"/>
    </row>
    <row r="27" spans="1:8" ht="15" x14ac:dyDescent="0.25">
      <c r="B27" s="58" t="s">
        <v>33</v>
      </c>
      <c r="C27" s="59">
        <f>SUM(C15:C26)</f>
        <v>154697229.29964298</v>
      </c>
      <c r="D27" s="60"/>
      <c r="E27" s="151">
        <f>SUM(E15:E26)</f>
        <v>154697229.29964298</v>
      </c>
      <c r="F27" s="61"/>
    </row>
    <row r="28" spans="1:8" ht="15" x14ac:dyDescent="0.25">
      <c r="B28" s="62"/>
      <c r="C28" s="63"/>
      <c r="D28" s="64"/>
      <c r="E28" s="63"/>
      <c r="F28" s="65"/>
    </row>
    <row r="29" spans="1:8" ht="15" x14ac:dyDescent="0.25">
      <c r="B29" s="72" t="s">
        <v>0</v>
      </c>
      <c r="C29" s="68"/>
      <c r="D29" s="69"/>
      <c r="E29" s="70"/>
      <c r="F29" s="70"/>
      <c r="G29" s="71"/>
    </row>
    <row r="30" spans="1:8" x14ac:dyDescent="0.2">
      <c r="B30" s="153" t="s">
        <v>85</v>
      </c>
      <c r="C30" s="73"/>
      <c r="D30" s="74"/>
      <c r="E30" s="73"/>
      <c r="F30" s="73"/>
      <c r="G30" s="73"/>
      <c r="H30" s="73"/>
    </row>
    <row r="31" spans="1:8" x14ac:dyDescent="0.2">
      <c r="B31" s="153" t="s">
        <v>66</v>
      </c>
      <c r="C31" s="153"/>
      <c r="D31" s="154"/>
      <c r="E31" s="153"/>
      <c r="F31" s="153"/>
      <c r="G31" s="73"/>
      <c r="H31" s="73"/>
    </row>
    <row r="32" spans="1:8" ht="12.75" customHeight="1" x14ac:dyDescent="0.2">
      <c r="B32" s="153" t="s">
        <v>62</v>
      </c>
      <c r="C32" s="153"/>
      <c r="D32" s="154"/>
      <c r="E32" s="153"/>
      <c r="F32" s="153"/>
      <c r="G32" s="73"/>
      <c r="H32" s="73"/>
    </row>
    <row r="33" spans="2:8" x14ac:dyDescent="0.2">
      <c r="B33" s="155" t="s">
        <v>78</v>
      </c>
      <c r="C33" s="153"/>
      <c r="D33" s="154"/>
      <c r="E33" s="153"/>
      <c r="F33" s="153"/>
      <c r="G33" s="73"/>
      <c r="H33" s="73"/>
    </row>
    <row r="34" spans="2:8" x14ac:dyDescent="0.2">
      <c r="B34" s="155" t="s">
        <v>86</v>
      </c>
      <c r="C34" s="155"/>
      <c r="D34" s="156"/>
      <c r="E34" s="155"/>
      <c r="F34" s="155"/>
    </row>
    <row r="35" spans="2:8" s="33" customFormat="1" ht="13.5" customHeight="1" x14ac:dyDescent="0.2">
      <c r="B35" s="157" t="s">
        <v>87</v>
      </c>
      <c r="C35" s="155"/>
      <c r="D35" s="156"/>
      <c r="E35" s="155"/>
      <c r="F35" s="155"/>
    </row>
    <row r="36" spans="2:8" s="33" customFormat="1" ht="13.5" customHeight="1" x14ac:dyDescent="0.2">
      <c r="B36" s="157"/>
      <c r="C36" s="157"/>
      <c r="D36" s="158"/>
      <c r="E36" s="157"/>
      <c r="F36" s="157"/>
    </row>
    <row r="37" spans="2:8" s="33" customFormat="1" ht="13.5" customHeight="1" x14ac:dyDescent="0.2">
      <c r="B37" s="168"/>
      <c r="C37" s="168"/>
      <c r="D37" s="168"/>
      <c r="E37" s="168"/>
      <c r="F37" s="168"/>
    </row>
    <row r="38" spans="2:8" s="33" customFormat="1" ht="13.5" customHeight="1" x14ac:dyDescent="0.2">
      <c r="B38" s="168"/>
      <c r="C38" s="168"/>
      <c r="D38" s="168"/>
      <c r="E38" s="168"/>
      <c r="F38" s="168"/>
    </row>
    <row r="39" spans="2:8" s="33" customFormat="1" ht="13.5" customHeight="1" x14ac:dyDescent="0.2">
      <c r="B39" s="32"/>
      <c r="C39" s="32"/>
      <c r="D39" s="158"/>
      <c r="E39" s="157"/>
      <c r="F39" s="157"/>
    </row>
    <row r="40" spans="2:8" s="33" customFormat="1" ht="15.75" customHeight="1" x14ac:dyDescent="0.3">
      <c r="B40" s="76" t="s">
        <v>64</v>
      </c>
      <c r="C40" s="77"/>
      <c r="D40" s="158"/>
      <c r="E40" s="157"/>
      <c r="F40" s="157"/>
    </row>
    <row r="41" spans="2:8" s="33" customFormat="1" ht="13.5" customHeight="1" x14ac:dyDescent="0.2">
      <c r="B41" s="155"/>
      <c r="C41" s="157"/>
      <c r="D41" s="158"/>
      <c r="E41" s="157"/>
      <c r="F41" s="157"/>
    </row>
    <row r="42" spans="2:8" ht="13.5" customHeight="1" x14ac:dyDescent="0.2">
      <c r="B42" s="33"/>
      <c r="C42" s="33"/>
      <c r="D42" s="35"/>
      <c r="E42" s="33"/>
      <c r="F42" s="33"/>
    </row>
    <row r="43" spans="2:8" ht="11.25" customHeight="1" x14ac:dyDescent="0.2">
      <c r="B43" s="33"/>
      <c r="C43" s="33"/>
      <c r="D43" s="35"/>
      <c r="E43" s="33"/>
      <c r="F43" s="33"/>
    </row>
    <row r="44" spans="2:8" ht="7.5" customHeight="1" x14ac:dyDescent="0.2">
      <c r="B44" s="33"/>
      <c r="C44" s="33"/>
      <c r="D44" s="35"/>
      <c r="E44" s="33"/>
      <c r="F44" s="33"/>
      <c r="G44" s="75"/>
      <c r="H44" s="75"/>
    </row>
    <row r="45" spans="2:8" ht="17.25" customHeight="1" x14ac:dyDescent="0.2">
      <c r="G45" s="75"/>
      <c r="H45" s="75"/>
    </row>
  </sheetData>
  <sheetProtection selectLockedCells="1"/>
  <mergeCells count="7">
    <mergeCell ref="B37:F38"/>
    <mergeCell ref="B2:H4"/>
    <mergeCell ref="B13:B14"/>
    <mergeCell ref="C13:C14"/>
    <mergeCell ref="D13:D14"/>
    <mergeCell ref="E13:E14"/>
    <mergeCell ref="F13:F14"/>
  </mergeCells>
  <printOptions horizontalCentered="1" verticalCentered="1"/>
  <pageMargins left="0.75" right="0.27559055118110237" top="1" bottom="1" header="0" footer="0"/>
  <pageSetup scale="72" orientation="portrait" cellComments="asDisplayed" r:id="rId1"/>
  <headerFooter alignWithMargins="0">
    <oddHeader>&amp;R&amp;11 1 de 1&amp;C&amp;"Arial"&amp;8&amp;K000000INTERNAL&amp;1#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8A712-3FAE-4DDF-A28F-4EA7320947D7}">
  <sheetPr>
    <tabColor rgb="FF00B050"/>
    <pageSetUpPr fitToPage="1"/>
  </sheetPr>
  <dimension ref="A1:H44"/>
  <sheetViews>
    <sheetView showGridLines="0" topLeftCell="A17" zoomScale="70" zoomScaleNormal="70" zoomScaleSheetLayoutView="100" workbookViewId="0">
      <selection activeCell="C10" sqref="C10"/>
    </sheetView>
  </sheetViews>
  <sheetFormatPr baseColWidth="10" defaultColWidth="0" defaultRowHeight="12.75" x14ac:dyDescent="0.2"/>
  <cols>
    <col min="1" max="1" width="5.28515625" style="32" customWidth="1"/>
    <col min="2" max="2" width="28.5703125" style="32" customWidth="1"/>
    <col min="3" max="3" width="24.85546875" style="32" customWidth="1"/>
    <col min="4" max="4" width="18.7109375" style="36" customWidth="1"/>
    <col min="5" max="5" width="21.5703125" style="32" bestFit="1" customWidth="1"/>
    <col min="6" max="6" width="18.7109375" style="32" customWidth="1"/>
    <col min="7" max="7" width="16" style="32" customWidth="1"/>
    <col min="8" max="8" width="1.5703125" style="32" hidden="1" customWidth="1"/>
    <col min="9" max="16384" width="3.42578125" style="32" hidden="1"/>
  </cols>
  <sheetData>
    <row r="1" spans="1:8" s="31" customFormat="1" ht="19.5" x14ac:dyDescent="0.2">
      <c r="A1" s="43" t="s">
        <v>67</v>
      </c>
      <c r="D1" s="44"/>
    </row>
    <row r="2" spans="1:8" ht="16.5" customHeight="1" x14ac:dyDescent="0.2">
      <c r="B2" s="159" t="str">
        <f>+'Formato Resumen 22'!B2:H4</f>
        <v>El precio del suministro para cada período (mes) se debe expresar en pesos por Kilovatio-hora (COP/KWh) con dos cifras decimales, en forma de precio monomio fijo, en pesos constantes de Junio de 2021</v>
      </c>
      <c r="C2" s="159"/>
      <c r="D2" s="159"/>
      <c r="E2" s="159"/>
      <c r="F2" s="159"/>
      <c r="G2" s="159"/>
      <c r="H2" s="159"/>
    </row>
    <row r="3" spans="1:8" ht="16.5" customHeight="1" x14ac:dyDescent="0.2">
      <c r="B3" s="159"/>
      <c r="C3" s="159"/>
      <c r="D3" s="159"/>
      <c r="E3" s="159"/>
      <c r="F3" s="159"/>
      <c r="G3" s="159"/>
      <c r="H3" s="159"/>
    </row>
    <row r="4" spans="1:8" ht="12.75" hidden="1" customHeight="1" x14ac:dyDescent="0.2">
      <c r="B4" s="159"/>
      <c r="C4" s="159"/>
      <c r="D4" s="159"/>
      <c r="E4" s="159"/>
      <c r="F4" s="159"/>
      <c r="G4" s="159"/>
      <c r="H4" s="159"/>
    </row>
    <row r="5" spans="1:8" ht="16.5" x14ac:dyDescent="0.25">
      <c r="B5" s="45" t="s">
        <v>54</v>
      </c>
      <c r="C5" s="145"/>
      <c r="D5" s="46"/>
    </row>
    <row r="6" spans="1:8" ht="16.5" x14ac:dyDescent="0.25">
      <c r="B6" s="45" t="s">
        <v>55</v>
      </c>
      <c r="C6" s="47" t="str">
        <f>+'Formato Resumen 22'!C6</f>
        <v>GM-21-002</v>
      </c>
      <c r="D6" s="48"/>
    </row>
    <row r="7" spans="1:8" ht="16.5" x14ac:dyDescent="0.25">
      <c r="B7" s="45" t="s">
        <v>56</v>
      </c>
      <c r="C7" s="146"/>
      <c r="D7" s="49"/>
    </row>
    <row r="8" spans="1:8" ht="16.5" x14ac:dyDescent="0.25">
      <c r="B8" s="45" t="s">
        <v>58</v>
      </c>
      <c r="C8" s="142"/>
      <c r="D8" s="49"/>
    </row>
    <row r="9" spans="1:8" ht="16.5" x14ac:dyDescent="0.25">
      <c r="B9" s="45" t="s">
        <v>29</v>
      </c>
      <c r="C9" s="41" t="s">
        <v>74</v>
      </c>
      <c r="D9" s="49"/>
    </row>
    <row r="10" spans="1:8" ht="16.5" x14ac:dyDescent="0.25">
      <c r="B10" s="50" t="s">
        <v>63</v>
      </c>
      <c r="C10" s="47" t="str">
        <f>+'Formato Resumen 22'!C10</f>
        <v>Junio de 2021</v>
      </c>
      <c r="D10" s="48"/>
    </row>
    <row r="11" spans="1:8" ht="18.75" x14ac:dyDescent="0.3">
      <c r="B11" s="51" t="s">
        <v>59</v>
      </c>
      <c r="C11" s="52" t="s">
        <v>65</v>
      </c>
      <c r="D11" s="53"/>
    </row>
    <row r="13" spans="1:8" ht="12.75" customHeight="1" x14ac:dyDescent="0.2">
      <c r="A13" s="66"/>
      <c r="B13" s="160" t="s">
        <v>81</v>
      </c>
      <c r="C13" s="162" t="s">
        <v>75</v>
      </c>
      <c r="D13" s="164" t="s">
        <v>61</v>
      </c>
      <c r="E13" s="162" t="s">
        <v>76</v>
      </c>
      <c r="F13" s="166" t="s">
        <v>77</v>
      </c>
    </row>
    <row r="14" spans="1:8" ht="52.5" customHeight="1" x14ac:dyDescent="0.2">
      <c r="A14" s="54"/>
      <c r="B14" s="161"/>
      <c r="C14" s="163"/>
      <c r="D14" s="165"/>
      <c r="E14" s="163"/>
      <c r="F14" s="167"/>
    </row>
    <row r="15" spans="1:8" ht="15.75" x14ac:dyDescent="0.25">
      <c r="A15" s="57"/>
      <c r="B15" s="55" t="s">
        <v>30</v>
      </c>
      <c r="C15" s="42">
        <v>13147831.2412726</v>
      </c>
      <c r="D15" s="56">
        <v>1</v>
      </c>
      <c r="E15" s="149">
        <v>13147831.2412726</v>
      </c>
      <c r="F15" s="40"/>
    </row>
    <row r="16" spans="1:8" ht="15.75" x14ac:dyDescent="0.25">
      <c r="A16" s="57"/>
      <c r="B16" s="55" t="s">
        <v>38</v>
      </c>
      <c r="C16" s="42">
        <v>12299584.064416304</v>
      </c>
      <c r="D16" s="56">
        <v>1</v>
      </c>
      <c r="E16" s="149">
        <v>12299584.064416304</v>
      </c>
      <c r="F16" s="40"/>
    </row>
    <row r="17" spans="1:8" ht="15.75" x14ac:dyDescent="0.25">
      <c r="A17" s="57"/>
      <c r="B17" s="55" t="s">
        <v>39</v>
      </c>
      <c r="C17" s="42">
        <v>13147831.2412726</v>
      </c>
      <c r="D17" s="56">
        <v>1</v>
      </c>
      <c r="E17" s="149">
        <v>13147831.2412726</v>
      </c>
      <c r="F17" s="40"/>
    </row>
    <row r="18" spans="1:8" ht="15.75" x14ac:dyDescent="0.25">
      <c r="A18" s="57"/>
      <c r="B18" s="55" t="s">
        <v>40</v>
      </c>
      <c r="C18" s="42">
        <v>12723707.652844453</v>
      </c>
      <c r="D18" s="56">
        <v>1</v>
      </c>
      <c r="E18" s="149">
        <v>12723707.652844453</v>
      </c>
      <c r="F18" s="40"/>
    </row>
    <row r="19" spans="1:8" ht="15.75" x14ac:dyDescent="0.25">
      <c r="A19" s="57"/>
      <c r="B19" s="55" t="s">
        <v>41</v>
      </c>
      <c r="C19" s="42">
        <v>13147831.2412726</v>
      </c>
      <c r="D19" s="56">
        <v>1</v>
      </c>
      <c r="E19" s="149">
        <v>13147831.2412726</v>
      </c>
      <c r="F19" s="40"/>
    </row>
    <row r="20" spans="1:8" ht="15.75" x14ac:dyDescent="0.25">
      <c r="A20" s="57"/>
      <c r="B20" s="55" t="s">
        <v>42</v>
      </c>
      <c r="C20" s="42">
        <v>12723707.652844453</v>
      </c>
      <c r="D20" s="56">
        <v>1</v>
      </c>
      <c r="E20" s="149">
        <v>12723707.652844453</v>
      </c>
      <c r="F20" s="40"/>
    </row>
    <row r="21" spans="1:8" ht="15.75" x14ac:dyDescent="0.25">
      <c r="A21" s="57"/>
      <c r="B21" s="55" t="s">
        <v>44</v>
      </c>
      <c r="C21" s="42">
        <v>13147831.2412726</v>
      </c>
      <c r="D21" s="56">
        <v>1</v>
      </c>
      <c r="E21" s="149">
        <v>13147831.2412726</v>
      </c>
      <c r="F21" s="40"/>
    </row>
    <row r="22" spans="1:8" ht="15.75" x14ac:dyDescent="0.25">
      <c r="A22" s="57"/>
      <c r="B22" s="55" t="s">
        <v>45</v>
      </c>
      <c r="C22" s="42">
        <v>13147831.2412726</v>
      </c>
      <c r="D22" s="56">
        <v>1</v>
      </c>
      <c r="E22" s="149">
        <v>13147831.2412726</v>
      </c>
      <c r="F22" s="40"/>
    </row>
    <row r="23" spans="1:8" ht="15.75" x14ac:dyDescent="0.25">
      <c r="A23" s="57"/>
      <c r="B23" s="55" t="s">
        <v>46</v>
      </c>
      <c r="C23" s="42">
        <v>12723707.652844453</v>
      </c>
      <c r="D23" s="56">
        <v>1</v>
      </c>
      <c r="E23" s="149">
        <v>12723707.652844453</v>
      </c>
      <c r="F23" s="40"/>
    </row>
    <row r="24" spans="1:8" ht="15.75" x14ac:dyDescent="0.25">
      <c r="A24" s="57"/>
      <c r="B24" s="55" t="s">
        <v>47</v>
      </c>
      <c r="C24" s="42">
        <v>13147831.2412726</v>
      </c>
      <c r="D24" s="56">
        <v>1</v>
      </c>
      <c r="E24" s="149">
        <v>13147831.2412726</v>
      </c>
      <c r="F24" s="40"/>
    </row>
    <row r="25" spans="1:8" ht="15.75" x14ac:dyDescent="0.25">
      <c r="A25" s="57"/>
      <c r="B25" s="55" t="s">
        <v>48</v>
      </c>
      <c r="C25" s="42">
        <v>12723707.652844453</v>
      </c>
      <c r="D25" s="56">
        <v>1</v>
      </c>
      <c r="E25" s="149">
        <v>12723707.652844453</v>
      </c>
      <c r="F25" s="40"/>
    </row>
    <row r="26" spans="1:8" ht="15.75" x14ac:dyDescent="0.25">
      <c r="A26" s="57"/>
      <c r="B26" s="55" t="s">
        <v>49</v>
      </c>
      <c r="C26" s="42">
        <v>13147831.2412726</v>
      </c>
      <c r="D26" s="56">
        <v>1</v>
      </c>
      <c r="E26" s="149">
        <v>13147831.2412726</v>
      </c>
      <c r="F26" s="40"/>
    </row>
    <row r="27" spans="1:8" ht="15" x14ac:dyDescent="0.25">
      <c r="B27" s="58" t="s">
        <v>33</v>
      </c>
      <c r="C27" s="59">
        <f>SUM(C15:C26)</f>
        <v>155229233.36470231</v>
      </c>
      <c r="D27" s="60"/>
      <c r="E27" s="151">
        <f>SUM(E15:E26)</f>
        <v>155229233.36470231</v>
      </c>
      <c r="F27" s="61"/>
    </row>
    <row r="28" spans="1:8" ht="15" x14ac:dyDescent="0.25">
      <c r="B28" s="67"/>
      <c r="C28" s="68"/>
      <c r="D28" s="69"/>
      <c r="E28" s="70"/>
      <c r="F28" s="70"/>
      <c r="G28" s="71"/>
    </row>
    <row r="29" spans="1:8" x14ac:dyDescent="0.2">
      <c r="B29" s="72" t="s">
        <v>0</v>
      </c>
      <c r="C29" s="73"/>
      <c r="D29" s="74"/>
      <c r="E29" s="73"/>
      <c r="F29" s="73"/>
      <c r="G29" s="73"/>
      <c r="H29" s="73"/>
    </row>
    <row r="30" spans="1:8" x14ac:dyDescent="0.2">
      <c r="B30" s="153" t="s">
        <v>85</v>
      </c>
      <c r="C30" s="153"/>
      <c r="D30" s="154"/>
      <c r="E30" s="153"/>
      <c r="F30" s="153"/>
      <c r="G30" s="73"/>
      <c r="H30" s="73"/>
    </row>
    <row r="31" spans="1:8" ht="12.75" customHeight="1" x14ac:dyDescent="0.2">
      <c r="B31" s="153" t="s">
        <v>66</v>
      </c>
      <c r="C31" s="153"/>
      <c r="D31" s="154"/>
      <c r="E31" s="153"/>
      <c r="F31" s="153"/>
      <c r="G31" s="73"/>
      <c r="H31" s="73"/>
    </row>
    <row r="32" spans="1:8" x14ac:dyDescent="0.2">
      <c r="B32" s="153" t="s">
        <v>62</v>
      </c>
      <c r="C32" s="153"/>
      <c r="D32" s="154"/>
      <c r="E32" s="153"/>
      <c r="F32" s="153"/>
      <c r="G32" s="73"/>
      <c r="H32" s="73"/>
    </row>
    <row r="33" spans="2:8" x14ac:dyDescent="0.2">
      <c r="B33" s="155" t="s">
        <v>78</v>
      </c>
      <c r="C33" s="153"/>
      <c r="D33" s="154"/>
      <c r="E33" s="153"/>
      <c r="F33" s="153"/>
    </row>
    <row r="34" spans="2:8" s="33" customFormat="1" ht="13.5" customHeight="1" x14ac:dyDescent="0.2">
      <c r="B34" s="155" t="s">
        <v>86</v>
      </c>
      <c r="C34" s="155"/>
      <c r="D34" s="156"/>
      <c r="E34" s="155"/>
      <c r="F34" s="155"/>
    </row>
    <row r="35" spans="2:8" s="33" customFormat="1" ht="13.5" customHeight="1" x14ac:dyDescent="0.2">
      <c r="B35" s="157" t="s">
        <v>87</v>
      </c>
      <c r="C35" s="155"/>
      <c r="D35" s="156"/>
      <c r="E35" s="155"/>
      <c r="F35" s="155"/>
    </row>
    <row r="36" spans="2:8" s="33" customFormat="1" ht="13.5" customHeight="1" x14ac:dyDescent="0.2">
      <c r="B36" s="157"/>
      <c r="C36" s="157"/>
      <c r="D36" s="158"/>
      <c r="E36" s="157"/>
      <c r="F36" s="157"/>
    </row>
    <row r="37" spans="2:8" s="33" customFormat="1" ht="13.5" customHeight="1" x14ac:dyDescent="0.2">
      <c r="B37" s="168"/>
      <c r="C37" s="168"/>
      <c r="D37" s="168"/>
      <c r="E37" s="168"/>
      <c r="F37" s="168"/>
    </row>
    <row r="38" spans="2:8" s="33" customFormat="1" ht="13.5" customHeight="1" x14ac:dyDescent="0.2">
      <c r="B38" s="168"/>
      <c r="C38" s="168"/>
      <c r="D38" s="168"/>
      <c r="E38" s="168"/>
      <c r="F38" s="168"/>
    </row>
    <row r="39" spans="2:8" s="33" customFormat="1" ht="13.5" customHeight="1" x14ac:dyDescent="0.2">
      <c r="B39" s="32"/>
      <c r="C39" s="32"/>
      <c r="D39" s="158"/>
      <c r="E39" s="157"/>
      <c r="F39" s="157"/>
    </row>
    <row r="40" spans="2:8" s="33" customFormat="1" ht="15.75" customHeight="1" x14ac:dyDescent="0.3">
      <c r="B40" s="76" t="s">
        <v>64</v>
      </c>
      <c r="C40" s="77"/>
      <c r="D40" s="158"/>
      <c r="E40" s="157"/>
      <c r="F40" s="157"/>
    </row>
    <row r="41" spans="2:8" ht="13.5" customHeight="1" x14ac:dyDescent="0.2">
      <c r="B41" s="155"/>
      <c r="C41" s="157"/>
      <c r="D41" s="158"/>
      <c r="E41" s="157"/>
      <c r="F41" s="157"/>
    </row>
    <row r="42" spans="2:8" ht="11.25" customHeight="1" x14ac:dyDescent="0.2">
      <c r="B42" s="33"/>
      <c r="C42" s="33"/>
      <c r="D42" s="35"/>
      <c r="E42" s="33"/>
      <c r="F42" s="33"/>
    </row>
    <row r="43" spans="2:8" ht="7.5" customHeight="1" x14ac:dyDescent="0.2">
      <c r="B43" s="33"/>
      <c r="C43" s="33"/>
      <c r="D43" s="35"/>
      <c r="E43" s="33"/>
      <c r="F43" s="33"/>
      <c r="G43" s="75"/>
      <c r="H43" s="75"/>
    </row>
    <row r="44" spans="2:8" ht="17.25" customHeight="1" x14ac:dyDescent="0.2">
      <c r="B44" s="33"/>
      <c r="C44" s="33"/>
      <c r="D44" s="35"/>
      <c r="E44" s="33"/>
      <c r="F44" s="33"/>
      <c r="G44" s="75"/>
      <c r="H44" s="75"/>
    </row>
  </sheetData>
  <sheetProtection selectLockedCells="1"/>
  <mergeCells count="7">
    <mergeCell ref="B37:F38"/>
    <mergeCell ref="B2:H4"/>
    <mergeCell ref="B13:B14"/>
    <mergeCell ref="C13:C14"/>
    <mergeCell ref="D13:D14"/>
    <mergeCell ref="E13:E14"/>
    <mergeCell ref="F13:F14"/>
  </mergeCells>
  <printOptions horizontalCentered="1" verticalCentered="1"/>
  <pageMargins left="0.75" right="0.27559055118110237" top="1" bottom="1" header="0" footer="0"/>
  <pageSetup scale="72" orientation="portrait" cellComments="asDisplayed" r:id="rId1"/>
  <headerFooter alignWithMargins="0">
    <oddHeader>&amp;R&amp;11 1 de 1&amp;C&amp;"Arial"&amp;8&amp;K000000INTERNAL&amp;1#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A2F20-CC2C-4641-ADDC-11400456BC2A}">
  <sheetPr>
    <tabColor rgb="FF00B050"/>
    <pageSetUpPr fitToPage="1"/>
  </sheetPr>
  <dimension ref="A1:H41"/>
  <sheetViews>
    <sheetView showGridLines="0" topLeftCell="A20" zoomScale="70" zoomScaleNormal="70" zoomScaleSheetLayoutView="100" workbookViewId="0">
      <selection activeCell="C10" sqref="C10"/>
    </sheetView>
  </sheetViews>
  <sheetFormatPr baseColWidth="10" defaultColWidth="0" defaultRowHeight="12.75" x14ac:dyDescent="0.2"/>
  <cols>
    <col min="1" max="1" width="5.28515625" style="32" customWidth="1"/>
    <col min="2" max="2" width="28.5703125" style="32" customWidth="1"/>
    <col min="3" max="3" width="24.85546875" style="32" customWidth="1"/>
    <col min="4" max="4" width="18.7109375" style="36" customWidth="1"/>
    <col min="5" max="5" width="21.5703125" style="32" bestFit="1" customWidth="1"/>
    <col min="6" max="6" width="18.7109375" style="32" customWidth="1"/>
    <col min="7" max="7" width="16" style="32" customWidth="1"/>
    <col min="8" max="8" width="1.5703125" style="32" hidden="1" customWidth="1"/>
    <col min="9" max="16384" width="3.42578125" style="32" hidden="1"/>
  </cols>
  <sheetData>
    <row r="1" spans="1:8" s="31" customFormat="1" ht="19.5" x14ac:dyDescent="0.2">
      <c r="A1" s="43" t="s">
        <v>67</v>
      </c>
      <c r="D1" s="44"/>
    </row>
    <row r="2" spans="1:8" ht="16.5" customHeight="1" x14ac:dyDescent="0.2">
      <c r="B2" s="159" t="str">
        <f>+'Formato Resumen 22'!B2:H4</f>
        <v>El precio del suministro para cada período (mes) se debe expresar en pesos por Kilovatio-hora (COP/KWh) con dos cifras decimales, en forma de precio monomio fijo, en pesos constantes de Junio de 2021</v>
      </c>
      <c r="C2" s="159"/>
      <c r="D2" s="159"/>
      <c r="E2" s="159"/>
      <c r="F2" s="159"/>
      <c r="G2" s="159"/>
      <c r="H2" s="159"/>
    </row>
    <row r="3" spans="1:8" ht="16.5" customHeight="1" x14ac:dyDescent="0.2">
      <c r="B3" s="159"/>
      <c r="C3" s="159"/>
      <c r="D3" s="159"/>
      <c r="E3" s="159"/>
      <c r="F3" s="159"/>
      <c r="G3" s="159"/>
      <c r="H3" s="159"/>
    </row>
    <row r="4" spans="1:8" ht="12.75" hidden="1" customHeight="1" x14ac:dyDescent="0.2">
      <c r="B4" s="159"/>
      <c r="C4" s="159"/>
      <c r="D4" s="159"/>
      <c r="E4" s="159"/>
      <c r="F4" s="159"/>
      <c r="G4" s="159"/>
      <c r="H4" s="159"/>
    </row>
    <row r="5" spans="1:8" ht="16.5" x14ac:dyDescent="0.25">
      <c r="B5" s="45" t="s">
        <v>54</v>
      </c>
      <c r="C5" s="141"/>
      <c r="D5" s="47"/>
      <c r="E5" s="47"/>
      <c r="F5" s="47"/>
    </row>
    <row r="6" spans="1:8" ht="16.5" x14ac:dyDescent="0.25">
      <c r="B6" s="45" t="s">
        <v>55</v>
      </c>
      <c r="C6" s="47" t="str">
        <f>+'Formato Resumen 22'!C6</f>
        <v>GM-21-002</v>
      </c>
      <c r="D6" s="48"/>
    </row>
    <row r="7" spans="1:8" ht="16.5" x14ac:dyDescent="0.25">
      <c r="B7" s="45" t="s">
        <v>56</v>
      </c>
      <c r="C7" s="142"/>
      <c r="D7" s="47"/>
      <c r="E7" s="47"/>
      <c r="F7" s="47"/>
    </row>
    <row r="8" spans="1:8" ht="16.5" x14ac:dyDescent="0.25">
      <c r="B8" s="45" t="s">
        <v>58</v>
      </c>
      <c r="C8" s="147"/>
      <c r="D8" s="47"/>
      <c r="E8" s="47"/>
      <c r="F8" s="47"/>
    </row>
    <row r="9" spans="1:8" ht="16.5" x14ac:dyDescent="0.25">
      <c r="B9" s="45" t="s">
        <v>29</v>
      </c>
      <c r="C9" s="41" t="s">
        <v>74</v>
      </c>
      <c r="D9" s="49"/>
    </row>
    <row r="10" spans="1:8" ht="16.5" x14ac:dyDescent="0.25">
      <c r="B10" s="50" t="s">
        <v>63</v>
      </c>
      <c r="C10" s="47" t="str">
        <f>+'Formato Resumen 22'!C10</f>
        <v>Junio de 2021</v>
      </c>
      <c r="D10" s="48"/>
    </row>
    <row r="11" spans="1:8" ht="18.75" x14ac:dyDescent="0.3">
      <c r="B11" s="51" t="s">
        <v>59</v>
      </c>
      <c r="C11" s="52" t="s">
        <v>65</v>
      </c>
      <c r="D11" s="53"/>
    </row>
    <row r="13" spans="1:8" ht="12.75" customHeight="1" x14ac:dyDescent="0.2">
      <c r="B13" s="160" t="s">
        <v>82</v>
      </c>
      <c r="C13" s="162" t="s">
        <v>75</v>
      </c>
      <c r="D13" s="164" t="s">
        <v>61</v>
      </c>
      <c r="E13" s="162" t="s">
        <v>76</v>
      </c>
      <c r="F13" s="166" t="s">
        <v>77</v>
      </c>
    </row>
    <row r="14" spans="1:8" ht="51" customHeight="1" x14ac:dyDescent="0.2">
      <c r="A14" s="54"/>
      <c r="B14" s="161"/>
      <c r="C14" s="163"/>
      <c r="D14" s="165"/>
      <c r="E14" s="163"/>
      <c r="F14" s="167"/>
    </row>
    <row r="15" spans="1:8" ht="15.75" x14ac:dyDescent="0.25">
      <c r="A15" s="54"/>
      <c r="B15" s="55" t="s">
        <v>30</v>
      </c>
      <c r="C15" s="42">
        <v>13229027.707402499</v>
      </c>
      <c r="D15" s="56">
        <v>1</v>
      </c>
      <c r="E15" s="149">
        <v>13229027.707402499</v>
      </c>
      <c r="F15" s="40"/>
    </row>
    <row r="16" spans="1:8" ht="15.75" x14ac:dyDescent="0.25">
      <c r="A16" s="54"/>
      <c r="B16" s="55" t="s">
        <v>38</v>
      </c>
      <c r="C16" s="42">
        <v>11948799.219589354</v>
      </c>
      <c r="D16" s="56">
        <v>1</v>
      </c>
      <c r="E16" s="149">
        <v>11948799.219589354</v>
      </c>
      <c r="F16" s="40"/>
    </row>
    <row r="17" spans="1:8" ht="15.75" x14ac:dyDescent="0.25">
      <c r="A17" s="54"/>
      <c r="B17" s="55" t="s">
        <v>39</v>
      </c>
      <c r="C17" s="42">
        <v>13229027.707402499</v>
      </c>
      <c r="D17" s="56">
        <v>1</v>
      </c>
      <c r="E17" s="149">
        <v>13229027.707402499</v>
      </c>
      <c r="F17" s="40"/>
    </row>
    <row r="18" spans="1:8" ht="15.75" x14ac:dyDescent="0.25">
      <c r="A18" s="54"/>
      <c r="B18" s="55" t="s">
        <v>40</v>
      </c>
      <c r="C18" s="42">
        <v>12802284.878131451</v>
      </c>
      <c r="D18" s="56">
        <v>1</v>
      </c>
      <c r="E18" s="149">
        <v>12802284.878131451</v>
      </c>
      <c r="F18" s="40"/>
    </row>
    <row r="19" spans="1:8" ht="15.75" x14ac:dyDescent="0.25">
      <c r="A19" s="54"/>
      <c r="B19" s="55" t="s">
        <v>41</v>
      </c>
      <c r="C19" s="42">
        <v>13229027.707402499</v>
      </c>
      <c r="D19" s="56">
        <v>1</v>
      </c>
      <c r="E19" s="149">
        <v>13229027.707402499</v>
      </c>
      <c r="F19" s="40"/>
    </row>
    <row r="20" spans="1:8" ht="15.75" x14ac:dyDescent="0.25">
      <c r="A20" s="57"/>
      <c r="B20" s="55" t="s">
        <v>42</v>
      </c>
      <c r="C20" s="42">
        <v>12802284.878131451</v>
      </c>
      <c r="D20" s="56">
        <v>1</v>
      </c>
      <c r="E20" s="149">
        <v>12802284.878131451</v>
      </c>
      <c r="F20" s="40"/>
    </row>
    <row r="21" spans="1:8" ht="15.75" x14ac:dyDescent="0.25">
      <c r="A21" s="57"/>
      <c r="B21" s="55" t="s">
        <v>44</v>
      </c>
      <c r="C21" s="42">
        <v>13229027.707402499</v>
      </c>
      <c r="D21" s="56">
        <v>1</v>
      </c>
      <c r="E21" s="149">
        <v>13229027.707402499</v>
      </c>
      <c r="F21" s="40"/>
    </row>
    <row r="22" spans="1:8" ht="15.75" x14ac:dyDescent="0.25">
      <c r="A22" s="57"/>
      <c r="B22" s="55" t="s">
        <v>45</v>
      </c>
      <c r="C22" s="42">
        <v>13229027.707402499</v>
      </c>
      <c r="D22" s="56">
        <v>1</v>
      </c>
      <c r="E22" s="149">
        <v>13229027.707402499</v>
      </c>
      <c r="F22" s="40"/>
    </row>
    <row r="23" spans="1:8" ht="15.75" x14ac:dyDescent="0.25">
      <c r="A23" s="57"/>
      <c r="B23" s="55" t="s">
        <v>46</v>
      </c>
      <c r="C23" s="42">
        <v>12802284.878131451</v>
      </c>
      <c r="D23" s="56">
        <v>1</v>
      </c>
      <c r="E23" s="149">
        <v>12802284.878131451</v>
      </c>
      <c r="F23" s="40"/>
    </row>
    <row r="24" spans="1:8" ht="15.75" x14ac:dyDescent="0.25">
      <c r="A24" s="57"/>
      <c r="B24" s="55" t="s">
        <v>47</v>
      </c>
      <c r="C24" s="42">
        <v>13229027.707402499</v>
      </c>
      <c r="D24" s="56">
        <v>1</v>
      </c>
      <c r="E24" s="149">
        <v>13229027.707402499</v>
      </c>
      <c r="F24" s="40"/>
    </row>
    <row r="25" spans="1:8" ht="15.75" x14ac:dyDescent="0.25">
      <c r="A25" s="57"/>
      <c r="B25" s="55" t="s">
        <v>48</v>
      </c>
      <c r="C25" s="42">
        <v>12802284.878131451</v>
      </c>
      <c r="D25" s="56">
        <v>1</v>
      </c>
      <c r="E25" s="149">
        <v>12802284.878131451</v>
      </c>
      <c r="F25" s="40"/>
    </row>
    <row r="26" spans="1:8" ht="15.75" x14ac:dyDescent="0.25">
      <c r="A26" s="57"/>
      <c r="B26" s="55" t="s">
        <v>49</v>
      </c>
      <c r="C26" s="42">
        <v>13229027.707402499</v>
      </c>
      <c r="D26" s="56">
        <v>1</v>
      </c>
      <c r="E26" s="149">
        <v>13229027.707402499</v>
      </c>
      <c r="F26" s="40"/>
    </row>
    <row r="27" spans="1:8" ht="15" x14ac:dyDescent="0.25">
      <c r="B27" s="58" t="s">
        <v>33</v>
      </c>
      <c r="C27" s="59">
        <f>SUM(C15:C26)</f>
        <v>155761132.68393266</v>
      </c>
      <c r="D27" s="60"/>
      <c r="E27" s="151">
        <f>SUM(E15:E26)</f>
        <v>155761132.68393266</v>
      </c>
      <c r="F27" s="61"/>
    </row>
    <row r="28" spans="1:8" x14ac:dyDescent="0.2">
      <c r="B28" s="153"/>
      <c r="C28" s="153"/>
      <c r="D28" s="154"/>
      <c r="E28" s="153"/>
      <c r="F28" s="153"/>
      <c r="G28" s="73"/>
      <c r="H28" s="73"/>
    </row>
    <row r="29" spans="1:8" ht="11.25" customHeight="1" x14ac:dyDescent="0.2">
      <c r="B29" s="72" t="s">
        <v>0</v>
      </c>
      <c r="C29" s="157"/>
      <c r="D29" s="158"/>
      <c r="E29" s="157"/>
      <c r="F29" s="157"/>
    </row>
    <row r="30" spans="1:8" ht="11.25" customHeight="1" x14ac:dyDescent="0.2">
      <c r="B30" s="153" t="s">
        <v>85</v>
      </c>
      <c r="C30" s="157"/>
      <c r="D30" s="158"/>
      <c r="E30" s="157"/>
      <c r="F30" s="157"/>
    </row>
    <row r="31" spans="1:8" ht="11.25" customHeight="1" x14ac:dyDescent="0.2">
      <c r="B31" s="153" t="s">
        <v>66</v>
      </c>
      <c r="C31" s="157"/>
      <c r="D31" s="158"/>
      <c r="E31" s="157"/>
      <c r="F31" s="157"/>
    </row>
    <row r="32" spans="1:8" ht="11.25" customHeight="1" x14ac:dyDescent="0.2">
      <c r="B32" s="153" t="s">
        <v>62</v>
      </c>
      <c r="C32" s="157"/>
      <c r="D32" s="158"/>
      <c r="E32" s="157"/>
      <c r="F32" s="157"/>
    </row>
    <row r="33" spans="2:8" ht="11.25" customHeight="1" x14ac:dyDescent="0.2">
      <c r="B33" s="155" t="s">
        <v>78</v>
      </c>
      <c r="C33" s="157"/>
      <c r="D33" s="158"/>
      <c r="E33" s="157"/>
      <c r="F33" s="157"/>
    </row>
    <row r="34" spans="2:8" ht="11.25" customHeight="1" x14ac:dyDescent="0.2">
      <c r="B34" s="155" t="s">
        <v>86</v>
      </c>
      <c r="C34" s="157"/>
      <c r="D34" s="158"/>
      <c r="E34" s="157"/>
      <c r="F34" s="157"/>
    </row>
    <row r="35" spans="2:8" ht="11.25" customHeight="1" x14ac:dyDescent="0.2">
      <c r="B35" s="157" t="s">
        <v>87</v>
      </c>
      <c r="C35" s="157"/>
      <c r="D35" s="158"/>
      <c r="E35" s="157"/>
      <c r="F35" s="157"/>
    </row>
    <row r="36" spans="2:8" ht="11.25" customHeight="1" x14ac:dyDescent="0.2">
      <c r="B36" s="155"/>
      <c r="C36" s="157"/>
      <c r="D36" s="158"/>
      <c r="E36" s="157"/>
      <c r="F36" s="157"/>
    </row>
    <row r="37" spans="2:8" ht="11.25" customHeight="1" x14ac:dyDescent="0.2"/>
    <row r="38" spans="2:8" ht="11.25" customHeight="1" x14ac:dyDescent="0.2"/>
    <row r="39" spans="2:8" ht="11.25" customHeight="1" x14ac:dyDescent="0.2"/>
    <row r="40" spans="2:8" ht="7.5" customHeight="1" x14ac:dyDescent="0.2">
      <c r="F40" s="75"/>
      <c r="G40" s="75"/>
      <c r="H40" s="75"/>
    </row>
    <row r="41" spans="2:8" ht="17.25" customHeight="1" x14ac:dyDescent="0.3">
      <c r="B41" s="76" t="s">
        <v>64</v>
      </c>
      <c r="C41" s="77"/>
      <c r="D41" s="78"/>
      <c r="E41" s="75"/>
      <c r="F41" s="79"/>
      <c r="G41" s="75"/>
      <c r="H41" s="75"/>
    </row>
  </sheetData>
  <sheetProtection selectLockedCells="1"/>
  <mergeCells count="6">
    <mergeCell ref="B2:H4"/>
    <mergeCell ref="B13:B14"/>
    <mergeCell ref="C13:C14"/>
    <mergeCell ref="D13:D14"/>
    <mergeCell ref="E13:E14"/>
    <mergeCell ref="F13:F14"/>
  </mergeCells>
  <printOptions horizontalCentered="1" verticalCentered="1"/>
  <pageMargins left="0.75" right="0.27559055118110237" top="1" bottom="1" header="0" footer="0"/>
  <pageSetup scale="72" orientation="portrait" cellComments="asDisplayed" r:id="rId1"/>
  <headerFooter alignWithMargins="0">
    <oddHeader>&amp;R&amp;11 1 de 1&amp;C&amp;"Arial"&amp;8&amp;K000000INTERNAL&amp;1#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28F9D-8B46-40F6-B38F-6AB9579C9269}">
  <sheetPr>
    <tabColor rgb="FF00B050"/>
    <pageSetUpPr fitToPage="1"/>
  </sheetPr>
  <dimension ref="A1:H42"/>
  <sheetViews>
    <sheetView showGridLines="0" zoomScale="70" zoomScaleNormal="70" zoomScaleSheetLayoutView="100" workbookViewId="0">
      <selection activeCell="C10" sqref="C10"/>
    </sheetView>
  </sheetViews>
  <sheetFormatPr baseColWidth="10" defaultColWidth="0" defaultRowHeight="12.75" x14ac:dyDescent="0.2"/>
  <cols>
    <col min="1" max="1" width="5.28515625" style="32" customWidth="1"/>
    <col min="2" max="2" width="28.5703125" style="32" customWidth="1"/>
    <col min="3" max="3" width="24.85546875" style="32" customWidth="1"/>
    <col min="4" max="4" width="18.7109375" style="36" customWidth="1"/>
    <col min="5" max="5" width="21.5703125" style="32" bestFit="1" customWidth="1"/>
    <col min="6" max="6" width="18.7109375" style="32" customWidth="1"/>
    <col min="7" max="7" width="16" style="32" customWidth="1"/>
    <col min="8" max="8" width="1.5703125" style="32" hidden="1" customWidth="1"/>
    <col min="9" max="16384" width="3.42578125" style="32" hidden="1"/>
  </cols>
  <sheetData>
    <row r="1" spans="1:8" s="31" customFormat="1" ht="19.5" x14ac:dyDescent="0.2">
      <c r="A1" s="43" t="s">
        <v>67</v>
      </c>
      <c r="D1" s="44"/>
    </row>
    <row r="2" spans="1:8" ht="16.5" customHeight="1" x14ac:dyDescent="0.2">
      <c r="B2" s="159" t="str">
        <f>+'Formato Resumen 22'!B2:H4</f>
        <v>El precio del suministro para cada período (mes) se debe expresar en pesos por Kilovatio-hora (COP/KWh) con dos cifras decimales, en forma de precio monomio fijo, en pesos constantes de Junio de 2021</v>
      </c>
      <c r="C2" s="159"/>
      <c r="D2" s="159"/>
      <c r="E2" s="159"/>
      <c r="F2" s="159"/>
      <c r="G2" s="159"/>
      <c r="H2" s="159"/>
    </row>
    <row r="3" spans="1:8" ht="16.5" customHeight="1" x14ac:dyDescent="0.2">
      <c r="B3" s="159"/>
      <c r="C3" s="159"/>
      <c r="D3" s="159"/>
      <c r="E3" s="159"/>
      <c r="F3" s="159"/>
      <c r="G3" s="159"/>
      <c r="H3" s="159"/>
    </row>
    <row r="4" spans="1:8" ht="12.75" hidden="1" customHeight="1" x14ac:dyDescent="0.2">
      <c r="B4" s="159"/>
      <c r="C4" s="159"/>
      <c r="D4" s="159"/>
      <c r="E4" s="159"/>
      <c r="F4" s="159"/>
      <c r="G4" s="159"/>
      <c r="H4" s="159"/>
    </row>
    <row r="5" spans="1:8" ht="16.5" x14ac:dyDescent="0.25">
      <c r="B5" s="45" t="s">
        <v>54</v>
      </c>
      <c r="C5" s="141"/>
      <c r="D5" s="47"/>
      <c r="E5" s="47"/>
      <c r="F5" s="47"/>
    </row>
    <row r="6" spans="1:8" ht="16.5" x14ac:dyDescent="0.25">
      <c r="B6" s="45" t="s">
        <v>55</v>
      </c>
      <c r="C6" s="47" t="str">
        <f>+'Formato Resumen 22'!C6</f>
        <v>GM-21-002</v>
      </c>
      <c r="D6" s="48"/>
    </row>
    <row r="7" spans="1:8" ht="16.5" x14ac:dyDescent="0.25">
      <c r="B7" s="45" t="s">
        <v>56</v>
      </c>
      <c r="C7" s="142"/>
      <c r="D7" s="47"/>
      <c r="E7" s="47"/>
      <c r="F7" s="47"/>
    </row>
    <row r="8" spans="1:8" ht="16.5" x14ac:dyDescent="0.25">
      <c r="B8" s="45" t="s">
        <v>58</v>
      </c>
      <c r="C8" s="147"/>
      <c r="D8" s="47"/>
      <c r="E8" s="47"/>
      <c r="F8" s="47"/>
    </row>
    <row r="9" spans="1:8" ht="16.5" x14ac:dyDescent="0.25">
      <c r="B9" s="45" t="s">
        <v>29</v>
      </c>
      <c r="C9" s="41" t="s">
        <v>74</v>
      </c>
      <c r="D9" s="49"/>
    </row>
    <row r="10" spans="1:8" ht="16.5" x14ac:dyDescent="0.25">
      <c r="B10" s="50" t="s">
        <v>63</v>
      </c>
      <c r="C10" s="47" t="str">
        <f>+'Formato Resumen 22'!C10</f>
        <v>Junio de 2021</v>
      </c>
      <c r="D10" s="48"/>
    </row>
    <row r="11" spans="1:8" ht="18.75" x14ac:dyDescent="0.3">
      <c r="B11" s="51" t="s">
        <v>59</v>
      </c>
      <c r="C11" s="52" t="s">
        <v>65</v>
      </c>
      <c r="D11" s="53"/>
    </row>
    <row r="13" spans="1:8" ht="12.75" customHeight="1" x14ac:dyDescent="0.2">
      <c r="B13" s="160" t="s">
        <v>83</v>
      </c>
      <c r="C13" s="162" t="s">
        <v>75</v>
      </c>
      <c r="D13" s="164" t="s">
        <v>61</v>
      </c>
      <c r="E13" s="162" t="s">
        <v>76</v>
      </c>
      <c r="F13" s="166" t="s">
        <v>77</v>
      </c>
    </row>
    <row r="14" spans="1:8" ht="51" customHeight="1" x14ac:dyDescent="0.2">
      <c r="A14" s="54"/>
      <c r="B14" s="161"/>
      <c r="C14" s="163"/>
      <c r="D14" s="165"/>
      <c r="E14" s="163"/>
      <c r="F14" s="167"/>
    </row>
    <row r="15" spans="1:8" ht="15.75" x14ac:dyDescent="0.25">
      <c r="A15" s="54"/>
      <c r="B15" s="55" t="s">
        <v>30</v>
      </c>
      <c r="C15" s="42">
        <v>13274202.718076864</v>
      </c>
      <c r="D15" s="56">
        <v>1</v>
      </c>
      <c r="E15" s="149">
        <v>13274202.718076864</v>
      </c>
      <c r="F15" s="40"/>
    </row>
    <row r="16" spans="1:8" ht="15.75" x14ac:dyDescent="0.25">
      <c r="A16" s="54"/>
      <c r="B16" s="55" t="s">
        <v>38</v>
      </c>
      <c r="C16" s="42">
        <v>11989602.455037167</v>
      </c>
      <c r="D16" s="56">
        <v>1</v>
      </c>
      <c r="E16" s="149">
        <v>11989602.455037167</v>
      </c>
      <c r="F16" s="40"/>
    </row>
    <row r="17" spans="1:8" ht="15.75" x14ac:dyDescent="0.25">
      <c r="A17" s="54"/>
      <c r="B17" s="55" t="s">
        <v>39</v>
      </c>
      <c r="C17" s="42">
        <v>13274202.718076864</v>
      </c>
      <c r="D17" s="56">
        <v>1</v>
      </c>
      <c r="E17" s="149">
        <v>13274202.718076864</v>
      </c>
      <c r="F17" s="40"/>
    </row>
    <row r="18" spans="1:8" ht="15.75" x14ac:dyDescent="0.25">
      <c r="A18" s="54"/>
      <c r="B18" s="55" t="s">
        <v>40</v>
      </c>
      <c r="C18" s="42">
        <v>12846002.630396966</v>
      </c>
      <c r="D18" s="56">
        <v>1</v>
      </c>
      <c r="E18" s="149">
        <v>12846002.630396966</v>
      </c>
      <c r="F18" s="40"/>
    </row>
    <row r="19" spans="1:8" ht="15.75" x14ac:dyDescent="0.25">
      <c r="A19" s="54"/>
      <c r="B19" s="55" t="s">
        <v>41</v>
      </c>
      <c r="C19" s="42">
        <v>13274202.718076864</v>
      </c>
      <c r="D19" s="56">
        <v>1</v>
      </c>
      <c r="E19" s="149">
        <v>13274202.718076864</v>
      </c>
      <c r="F19" s="40"/>
    </row>
    <row r="20" spans="1:8" ht="15.75" x14ac:dyDescent="0.25">
      <c r="A20" s="57"/>
      <c r="B20" s="55" t="s">
        <v>42</v>
      </c>
      <c r="C20" s="42">
        <v>12846002.630396966</v>
      </c>
      <c r="D20" s="56">
        <v>1</v>
      </c>
      <c r="E20" s="149">
        <v>12846002.630396966</v>
      </c>
      <c r="F20" s="40"/>
    </row>
    <row r="21" spans="1:8" ht="15.75" x14ac:dyDescent="0.25">
      <c r="A21" s="57"/>
      <c r="B21" s="55" t="s">
        <v>44</v>
      </c>
      <c r="C21" s="42">
        <v>13274202.718076864</v>
      </c>
      <c r="D21" s="56">
        <v>1</v>
      </c>
      <c r="E21" s="149">
        <v>13274202.718076864</v>
      </c>
      <c r="F21" s="40"/>
    </row>
    <row r="22" spans="1:8" ht="15.75" x14ac:dyDescent="0.25">
      <c r="A22" s="57"/>
      <c r="B22" s="55" t="s">
        <v>45</v>
      </c>
      <c r="C22" s="42">
        <v>13274202.718076864</v>
      </c>
      <c r="D22" s="56">
        <v>1</v>
      </c>
      <c r="E22" s="149">
        <v>13274202.718076864</v>
      </c>
      <c r="F22" s="40"/>
    </row>
    <row r="23" spans="1:8" ht="15.75" x14ac:dyDescent="0.25">
      <c r="A23" s="57"/>
      <c r="B23" s="55" t="s">
        <v>46</v>
      </c>
      <c r="C23" s="42">
        <v>12846002.630396966</v>
      </c>
      <c r="D23" s="56">
        <v>1</v>
      </c>
      <c r="E23" s="149">
        <v>12846002.630396966</v>
      </c>
      <c r="F23" s="40"/>
    </row>
    <row r="24" spans="1:8" ht="15.75" x14ac:dyDescent="0.25">
      <c r="A24" s="57"/>
      <c r="B24" s="55" t="s">
        <v>47</v>
      </c>
      <c r="C24" s="42">
        <v>13274202.718076864</v>
      </c>
      <c r="D24" s="56">
        <v>1</v>
      </c>
      <c r="E24" s="149">
        <v>13274202.718076864</v>
      </c>
      <c r="F24" s="40"/>
    </row>
    <row r="25" spans="1:8" ht="15.75" x14ac:dyDescent="0.25">
      <c r="A25" s="57"/>
      <c r="B25" s="55" t="s">
        <v>48</v>
      </c>
      <c r="C25" s="42">
        <v>12846002.630396966</v>
      </c>
      <c r="D25" s="56">
        <v>1</v>
      </c>
      <c r="E25" s="149">
        <v>12846002.630396966</v>
      </c>
      <c r="F25" s="40"/>
    </row>
    <row r="26" spans="1:8" ht="15.75" x14ac:dyDescent="0.25">
      <c r="A26" s="57"/>
      <c r="B26" s="55" t="s">
        <v>49</v>
      </c>
      <c r="C26" s="42">
        <v>13274202.718076864</v>
      </c>
      <c r="D26" s="56">
        <v>1</v>
      </c>
      <c r="E26" s="149">
        <v>13274202.718076864</v>
      </c>
      <c r="F26" s="40"/>
    </row>
    <row r="27" spans="1:8" ht="15" x14ac:dyDescent="0.25">
      <c r="B27" s="58" t="s">
        <v>33</v>
      </c>
      <c r="C27" s="59">
        <f>SUM(C15:C26)</f>
        <v>156293032.0031631</v>
      </c>
      <c r="D27" s="60"/>
      <c r="E27" s="152">
        <f>SUM(E15:E26)</f>
        <v>156293032.0031631</v>
      </c>
      <c r="F27" s="61"/>
    </row>
    <row r="28" spans="1:8" x14ac:dyDescent="0.2">
      <c r="B28" s="153"/>
      <c r="C28" s="153"/>
      <c r="D28" s="154"/>
      <c r="E28" s="153"/>
      <c r="F28" s="153"/>
      <c r="G28" s="73"/>
      <c r="H28" s="73"/>
    </row>
    <row r="30" spans="1:8" ht="11.25" customHeight="1" x14ac:dyDescent="0.2">
      <c r="B30" s="72" t="s">
        <v>0</v>
      </c>
      <c r="C30" s="157"/>
      <c r="D30" s="158"/>
      <c r="E30" s="157"/>
      <c r="F30" s="157"/>
    </row>
    <row r="31" spans="1:8" ht="11.25" customHeight="1" x14ac:dyDescent="0.2">
      <c r="B31" s="153" t="s">
        <v>85</v>
      </c>
      <c r="C31" s="157"/>
      <c r="D31" s="158"/>
      <c r="E31" s="157"/>
      <c r="F31" s="157"/>
    </row>
    <row r="32" spans="1:8" ht="11.25" customHeight="1" x14ac:dyDescent="0.2">
      <c r="B32" s="153" t="s">
        <v>66</v>
      </c>
      <c r="C32" s="157"/>
      <c r="D32" s="158"/>
      <c r="E32" s="157"/>
      <c r="F32" s="157"/>
    </row>
    <row r="33" spans="2:8" ht="11.25" customHeight="1" x14ac:dyDescent="0.2">
      <c r="B33" s="153" t="s">
        <v>62</v>
      </c>
      <c r="C33" s="157"/>
      <c r="D33" s="158"/>
      <c r="E33" s="157"/>
      <c r="F33" s="157"/>
    </row>
    <row r="34" spans="2:8" ht="11.25" customHeight="1" x14ac:dyDescent="0.2">
      <c r="B34" s="155" t="s">
        <v>78</v>
      </c>
      <c r="C34" s="157"/>
      <c r="D34" s="158"/>
      <c r="E34" s="157"/>
      <c r="F34" s="157"/>
    </row>
    <row r="35" spans="2:8" ht="11.25" customHeight="1" x14ac:dyDescent="0.2">
      <c r="B35" s="155" t="s">
        <v>86</v>
      </c>
      <c r="C35" s="157"/>
      <c r="D35" s="158"/>
      <c r="E35" s="157"/>
      <c r="F35" s="157"/>
    </row>
    <row r="36" spans="2:8" ht="11.25" customHeight="1" x14ac:dyDescent="0.2">
      <c r="B36" s="157" t="s">
        <v>87</v>
      </c>
      <c r="C36" s="157"/>
      <c r="D36" s="158"/>
      <c r="E36" s="157"/>
      <c r="F36" s="157"/>
    </row>
    <row r="37" spans="2:8" ht="11.25" customHeight="1" x14ac:dyDescent="0.2">
      <c r="B37" s="155"/>
      <c r="C37" s="157"/>
      <c r="D37" s="158"/>
      <c r="E37" s="157"/>
      <c r="F37" s="157"/>
    </row>
    <row r="38" spans="2:8" ht="11.25" customHeight="1" x14ac:dyDescent="0.2"/>
    <row r="39" spans="2:8" ht="11.25" customHeight="1" x14ac:dyDescent="0.2"/>
    <row r="40" spans="2:8" ht="11.25" customHeight="1" x14ac:dyDescent="0.2"/>
    <row r="41" spans="2:8" ht="7.5" customHeight="1" x14ac:dyDescent="0.2">
      <c r="F41" s="75"/>
      <c r="G41" s="75"/>
      <c r="H41" s="75"/>
    </row>
    <row r="42" spans="2:8" ht="17.25" customHeight="1" x14ac:dyDescent="0.3">
      <c r="B42" s="76" t="s">
        <v>64</v>
      </c>
      <c r="C42" s="77"/>
      <c r="D42" s="78"/>
      <c r="E42" s="75"/>
      <c r="F42" s="79"/>
      <c r="G42" s="75"/>
      <c r="H42" s="75"/>
    </row>
  </sheetData>
  <sheetProtection selectLockedCells="1"/>
  <mergeCells count="6">
    <mergeCell ref="B2:H4"/>
    <mergeCell ref="B13:B14"/>
    <mergeCell ref="C13:C14"/>
    <mergeCell ref="D13:D14"/>
    <mergeCell ref="E13:E14"/>
    <mergeCell ref="F13:F14"/>
  </mergeCells>
  <printOptions horizontalCentered="1" verticalCentered="1"/>
  <pageMargins left="0.75" right="0.27559055118110237" top="1" bottom="1" header="0" footer="0"/>
  <pageSetup scale="72" orientation="portrait" cellComments="asDisplayed" r:id="rId1"/>
  <headerFooter alignWithMargins="0">
    <oddHeader>&amp;R&amp;11 1 de 1&amp;C&amp;"Arial"&amp;8&amp;K000000INTERNAL&amp;1#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1520">
    <tabColor theme="3" tint="0.39997558519241921"/>
    <pageSetUpPr fitToPage="1"/>
  </sheetPr>
  <dimension ref="A1:AG113"/>
  <sheetViews>
    <sheetView showGridLines="0" zoomScale="70" zoomScaleNormal="70" workbookViewId="0">
      <pane xSplit="4" ySplit="10" topLeftCell="H32" activePane="bottomRight" state="frozen"/>
      <selection activeCell="D18" sqref="D18"/>
      <selection pane="topRight" activeCell="D18" sqref="D18"/>
      <selection pane="bottomLeft" activeCell="D18" sqref="D18"/>
      <selection pane="bottomRight" sqref="A1:AC61"/>
    </sheetView>
  </sheetViews>
  <sheetFormatPr baseColWidth="10" defaultColWidth="0" defaultRowHeight="35.25" customHeight="1" x14ac:dyDescent="0.2"/>
  <cols>
    <col min="1" max="1" width="8.28515625" style="1" customWidth="1"/>
    <col min="2" max="2" width="13.42578125" style="1" customWidth="1"/>
    <col min="3" max="3" width="9.28515625" style="1" customWidth="1"/>
    <col min="4" max="4" width="8.85546875" style="1" customWidth="1"/>
    <col min="5" max="14" width="11.85546875" style="1" customWidth="1"/>
    <col min="15" max="22" width="12" style="1" bestFit="1" customWidth="1"/>
    <col min="23" max="25" width="12.85546875" style="1" bestFit="1" customWidth="1"/>
    <col min="26" max="26" width="16.140625" style="1" customWidth="1"/>
    <col min="27" max="27" width="12.42578125" style="1" bestFit="1" customWidth="1"/>
    <col min="28" max="28" width="12" style="1" bestFit="1" customWidth="1"/>
    <col min="29" max="29" width="16.42578125" style="1" bestFit="1" customWidth="1"/>
    <col min="30" max="30" width="3.42578125" style="1" customWidth="1"/>
    <col min="31" max="31" width="3.42578125" style="1" hidden="1" customWidth="1"/>
    <col min="32" max="32" width="5.28515625" style="1" hidden="1" customWidth="1"/>
    <col min="33" max="33" width="9.85546875" style="1" hidden="1" customWidth="1"/>
    <col min="34" max="16384" width="3.42578125" style="1" hidden="1"/>
  </cols>
  <sheetData>
    <row r="1" spans="1:33" ht="16.5" x14ac:dyDescent="0.2">
      <c r="A1" s="80" t="s">
        <v>68</v>
      </c>
    </row>
    <row r="2" spans="1:33" ht="16.5" x14ac:dyDescent="0.2">
      <c r="A2" s="80" t="s">
        <v>54</v>
      </c>
      <c r="C2" s="81"/>
      <c r="D2" s="180"/>
      <c r="E2" s="180"/>
      <c r="F2" s="82"/>
    </row>
    <row r="3" spans="1:33" ht="16.5" x14ac:dyDescent="0.2">
      <c r="A3" s="80" t="s">
        <v>55</v>
      </c>
      <c r="C3" s="81"/>
      <c r="D3" s="83" t="e">
        <f>+#REF!</f>
        <v>#REF!</v>
      </c>
      <c r="E3" s="82"/>
      <c r="F3" s="82"/>
    </row>
    <row r="4" spans="1:33" ht="16.5" x14ac:dyDescent="0.2">
      <c r="A4" s="80" t="s">
        <v>56</v>
      </c>
      <c r="C4" s="81"/>
      <c r="D4" s="2"/>
      <c r="E4" s="82"/>
      <c r="F4" s="82"/>
      <c r="H4" s="84"/>
    </row>
    <row r="5" spans="1:33" ht="16.5" x14ac:dyDescent="0.2">
      <c r="A5" s="80" t="s">
        <v>58</v>
      </c>
      <c r="C5" s="81"/>
      <c r="D5" s="2"/>
      <c r="E5" s="82"/>
      <c r="F5" s="82"/>
    </row>
    <row r="6" spans="1:33" ht="16.5" x14ac:dyDescent="0.2">
      <c r="A6" s="80" t="s">
        <v>28</v>
      </c>
      <c r="C6" s="81"/>
      <c r="D6" s="140" t="e">
        <f>#REF!</f>
        <v>#REF!</v>
      </c>
      <c r="E6" s="85"/>
      <c r="F6" s="85"/>
    </row>
    <row r="7" spans="1:33" ht="16.5" x14ac:dyDescent="0.2">
      <c r="A7" s="80" t="s">
        <v>29</v>
      </c>
      <c r="C7" s="81"/>
      <c r="D7" s="86" t="s">
        <v>60</v>
      </c>
      <c r="E7" s="82"/>
      <c r="F7" s="82"/>
      <c r="X7" s="87"/>
      <c r="Y7" s="87"/>
    </row>
    <row r="8" spans="1:33" ht="13.5" customHeight="1" x14ac:dyDescent="0.25">
      <c r="A8" s="88" t="s">
        <v>59</v>
      </c>
      <c r="D8" s="86" t="s">
        <v>37</v>
      </c>
      <c r="X8" s="87"/>
      <c r="Y8" s="87"/>
    </row>
    <row r="9" spans="1:33" s="89" customFormat="1" ht="16.5" thickBot="1" x14ac:dyDescent="0.25">
      <c r="C9" s="172"/>
      <c r="D9" s="172"/>
    </row>
    <row r="10" spans="1:33" s="95" customFormat="1" ht="26.25" thickBot="1" x14ac:dyDescent="0.25">
      <c r="A10" s="3" t="e">
        <f>+"AÑO: "&amp;$D$6</f>
        <v>#REF!</v>
      </c>
      <c r="B10" s="4" t="s">
        <v>51</v>
      </c>
      <c r="C10" s="4" t="s">
        <v>53</v>
      </c>
      <c r="D10" s="90" t="s">
        <v>52</v>
      </c>
      <c r="E10" s="91" t="s">
        <v>4</v>
      </c>
      <c r="F10" s="92" t="s">
        <v>5</v>
      </c>
      <c r="G10" s="92" t="s">
        <v>6</v>
      </c>
      <c r="H10" s="92" t="s">
        <v>7</v>
      </c>
      <c r="I10" s="92" t="s">
        <v>8</v>
      </c>
      <c r="J10" s="92" t="s">
        <v>9</v>
      </c>
      <c r="K10" s="92" t="s">
        <v>10</v>
      </c>
      <c r="L10" s="92" t="s">
        <v>11</v>
      </c>
      <c r="M10" s="92" t="s">
        <v>12</v>
      </c>
      <c r="N10" s="92" t="s">
        <v>13</v>
      </c>
      <c r="O10" s="92" t="s">
        <v>14</v>
      </c>
      <c r="P10" s="92" t="s">
        <v>15</v>
      </c>
      <c r="Q10" s="92" t="s">
        <v>16</v>
      </c>
      <c r="R10" s="92" t="s">
        <v>17</v>
      </c>
      <c r="S10" s="92" t="s">
        <v>18</v>
      </c>
      <c r="T10" s="92" t="s">
        <v>19</v>
      </c>
      <c r="U10" s="92" t="s">
        <v>20</v>
      </c>
      <c r="V10" s="92" t="s">
        <v>21</v>
      </c>
      <c r="W10" s="92" t="s">
        <v>22</v>
      </c>
      <c r="X10" s="92" t="s">
        <v>23</v>
      </c>
      <c r="Y10" s="92" t="s">
        <v>24</v>
      </c>
      <c r="Z10" s="92" t="s">
        <v>25</v>
      </c>
      <c r="AA10" s="92" t="s">
        <v>26</v>
      </c>
      <c r="AB10" s="93" t="s">
        <v>27</v>
      </c>
      <c r="AC10" s="94" t="s">
        <v>33</v>
      </c>
    </row>
    <row r="11" spans="1:33" ht="15" x14ac:dyDescent="0.2">
      <c r="A11" s="178" t="e">
        <f>+DATE(#REF!,1,1)</f>
        <v>#REF!</v>
      </c>
      <c r="B11" s="176" t="e">
        <f>+#REF!</f>
        <v>#REF!</v>
      </c>
      <c r="C11" s="96" t="s">
        <v>34</v>
      </c>
      <c r="D11" s="97" t="e">
        <f>#REF!</f>
        <v>#REF!</v>
      </c>
      <c r="E11" s="98" t="str">
        <f t="shared" ref="E11:AB11" si="0">IF(ISERROR(E64/$AC67*$B11),"",(E64/$AC67*$B11))</f>
        <v/>
      </c>
      <c r="F11" s="99" t="str">
        <f t="shared" si="0"/>
        <v/>
      </c>
      <c r="G11" s="99" t="str">
        <f t="shared" si="0"/>
        <v/>
      </c>
      <c r="H11" s="99" t="str">
        <f t="shared" si="0"/>
        <v/>
      </c>
      <c r="I11" s="99" t="str">
        <f t="shared" si="0"/>
        <v/>
      </c>
      <c r="J11" s="99" t="str">
        <f t="shared" si="0"/>
        <v/>
      </c>
      <c r="K11" s="99" t="str">
        <f t="shared" si="0"/>
        <v/>
      </c>
      <c r="L11" s="99" t="str">
        <f t="shared" si="0"/>
        <v/>
      </c>
      <c r="M11" s="99" t="str">
        <f t="shared" si="0"/>
        <v/>
      </c>
      <c r="N11" s="99" t="str">
        <f t="shared" si="0"/>
        <v/>
      </c>
      <c r="O11" s="99" t="str">
        <f t="shared" si="0"/>
        <v/>
      </c>
      <c r="P11" s="99" t="str">
        <f t="shared" si="0"/>
        <v/>
      </c>
      <c r="Q11" s="99" t="str">
        <f t="shared" si="0"/>
        <v/>
      </c>
      <c r="R11" s="99" t="str">
        <f t="shared" si="0"/>
        <v/>
      </c>
      <c r="S11" s="99" t="str">
        <f t="shared" si="0"/>
        <v/>
      </c>
      <c r="T11" s="99" t="str">
        <f t="shared" si="0"/>
        <v/>
      </c>
      <c r="U11" s="99" t="str">
        <f t="shared" si="0"/>
        <v/>
      </c>
      <c r="V11" s="99" t="str">
        <f t="shared" si="0"/>
        <v/>
      </c>
      <c r="W11" s="99" t="str">
        <f t="shared" si="0"/>
        <v/>
      </c>
      <c r="X11" s="99" t="str">
        <f t="shared" si="0"/>
        <v/>
      </c>
      <c r="Y11" s="99" t="str">
        <f t="shared" si="0"/>
        <v/>
      </c>
      <c r="Z11" s="99" t="str">
        <f t="shared" si="0"/>
        <v/>
      </c>
      <c r="AA11" s="99" t="str">
        <f t="shared" si="0"/>
        <v/>
      </c>
      <c r="AB11" s="100" t="str">
        <f t="shared" si="0"/>
        <v/>
      </c>
      <c r="AC11" s="101" t="e">
        <f>+SUM(E11:AB11)*D11</f>
        <v>#REF!</v>
      </c>
      <c r="AF11" s="1" t="s">
        <v>1</v>
      </c>
      <c r="AG11" s="1">
        <v>1</v>
      </c>
    </row>
    <row r="12" spans="1:33" ht="15" x14ac:dyDescent="0.2">
      <c r="A12" s="178"/>
      <c r="B12" s="176"/>
      <c r="C12" s="102" t="s">
        <v>35</v>
      </c>
      <c r="D12" s="103" t="e">
        <f>#REF!</f>
        <v>#REF!</v>
      </c>
      <c r="E12" s="104" t="str">
        <f t="shared" ref="E12:AB12" si="1">IF(ISERROR(E65/$AC67*$B11),"",(E65/$AC67*$B11))</f>
        <v/>
      </c>
      <c r="F12" s="105" t="str">
        <f t="shared" si="1"/>
        <v/>
      </c>
      <c r="G12" s="105" t="str">
        <f t="shared" si="1"/>
        <v/>
      </c>
      <c r="H12" s="105" t="str">
        <f t="shared" si="1"/>
        <v/>
      </c>
      <c r="I12" s="105" t="str">
        <f t="shared" si="1"/>
        <v/>
      </c>
      <c r="J12" s="105" t="str">
        <f t="shared" si="1"/>
        <v/>
      </c>
      <c r="K12" s="105" t="str">
        <f t="shared" si="1"/>
        <v/>
      </c>
      <c r="L12" s="105" t="str">
        <f t="shared" si="1"/>
        <v/>
      </c>
      <c r="M12" s="105" t="str">
        <f t="shared" si="1"/>
        <v/>
      </c>
      <c r="N12" s="105" t="str">
        <f t="shared" si="1"/>
        <v/>
      </c>
      <c r="O12" s="105" t="str">
        <f t="shared" si="1"/>
        <v/>
      </c>
      <c r="P12" s="105" t="str">
        <f t="shared" si="1"/>
        <v/>
      </c>
      <c r="Q12" s="105" t="str">
        <f t="shared" si="1"/>
        <v/>
      </c>
      <c r="R12" s="105" t="str">
        <f t="shared" si="1"/>
        <v/>
      </c>
      <c r="S12" s="105" t="str">
        <f t="shared" si="1"/>
        <v/>
      </c>
      <c r="T12" s="105" t="str">
        <f t="shared" si="1"/>
        <v/>
      </c>
      <c r="U12" s="105" t="str">
        <f t="shared" si="1"/>
        <v/>
      </c>
      <c r="V12" s="105" t="str">
        <f t="shared" si="1"/>
        <v/>
      </c>
      <c r="W12" s="105" t="str">
        <f t="shared" si="1"/>
        <v/>
      </c>
      <c r="X12" s="105" t="str">
        <f t="shared" si="1"/>
        <v/>
      </c>
      <c r="Y12" s="105" t="str">
        <f t="shared" si="1"/>
        <v/>
      </c>
      <c r="Z12" s="105" t="str">
        <f t="shared" si="1"/>
        <v/>
      </c>
      <c r="AA12" s="105" t="str">
        <f t="shared" si="1"/>
        <v/>
      </c>
      <c r="AB12" s="106" t="str">
        <f t="shared" si="1"/>
        <v/>
      </c>
      <c r="AC12" s="107" t="e">
        <f>+SUM(E12:AB12)*D12</f>
        <v>#REF!</v>
      </c>
      <c r="AF12" s="1" t="s">
        <v>3</v>
      </c>
      <c r="AG12" s="1">
        <f>AG11</f>
        <v>1</v>
      </c>
    </row>
    <row r="13" spans="1:33" ht="15" x14ac:dyDescent="0.2">
      <c r="A13" s="178"/>
      <c r="B13" s="176"/>
      <c r="C13" s="108" t="s">
        <v>36</v>
      </c>
      <c r="D13" s="109" t="e">
        <f>#REF!</f>
        <v>#REF!</v>
      </c>
      <c r="E13" s="110" t="str">
        <f t="shared" ref="E13:AB13" si="2">IF(ISERROR(E66/$AC67*$B11),"",(E66/$AC67*$B11))</f>
        <v/>
      </c>
      <c r="F13" s="111" t="str">
        <f t="shared" si="2"/>
        <v/>
      </c>
      <c r="G13" s="111" t="str">
        <f t="shared" si="2"/>
        <v/>
      </c>
      <c r="H13" s="111" t="str">
        <f t="shared" si="2"/>
        <v/>
      </c>
      <c r="I13" s="111" t="str">
        <f t="shared" si="2"/>
        <v/>
      </c>
      <c r="J13" s="111" t="str">
        <f t="shared" si="2"/>
        <v/>
      </c>
      <c r="K13" s="111" t="str">
        <f t="shared" si="2"/>
        <v/>
      </c>
      <c r="L13" s="111" t="str">
        <f t="shared" si="2"/>
        <v/>
      </c>
      <c r="M13" s="111" t="str">
        <f t="shared" si="2"/>
        <v/>
      </c>
      <c r="N13" s="111" t="str">
        <f t="shared" si="2"/>
        <v/>
      </c>
      <c r="O13" s="111" t="str">
        <f t="shared" si="2"/>
        <v/>
      </c>
      <c r="P13" s="111" t="str">
        <f t="shared" si="2"/>
        <v/>
      </c>
      <c r="Q13" s="111" t="str">
        <f t="shared" si="2"/>
        <v/>
      </c>
      <c r="R13" s="111" t="str">
        <f t="shared" si="2"/>
        <v/>
      </c>
      <c r="S13" s="111" t="str">
        <f t="shared" si="2"/>
        <v/>
      </c>
      <c r="T13" s="111" t="str">
        <f t="shared" si="2"/>
        <v/>
      </c>
      <c r="U13" s="111" t="str">
        <f t="shared" si="2"/>
        <v/>
      </c>
      <c r="V13" s="111" t="str">
        <f t="shared" si="2"/>
        <v/>
      </c>
      <c r="W13" s="111" t="str">
        <f t="shared" si="2"/>
        <v/>
      </c>
      <c r="X13" s="111" t="str">
        <f t="shared" si="2"/>
        <v/>
      </c>
      <c r="Y13" s="111" t="str">
        <f t="shared" si="2"/>
        <v/>
      </c>
      <c r="Z13" s="111" t="str">
        <f t="shared" si="2"/>
        <v/>
      </c>
      <c r="AA13" s="111" t="str">
        <f t="shared" si="2"/>
        <v/>
      </c>
      <c r="AB13" s="112" t="str">
        <f t="shared" si="2"/>
        <v/>
      </c>
      <c r="AC13" s="113" t="e">
        <f>+SUM(E13:AB13)*D13</f>
        <v>#REF!</v>
      </c>
      <c r="AF13" s="1" t="s">
        <v>2</v>
      </c>
      <c r="AG13" s="1">
        <f>AG12</f>
        <v>1</v>
      </c>
    </row>
    <row r="14" spans="1:33" ht="15.75" thickBot="1" x14ac:dyDescent="0.25">
      <c r="A14" s="179"/>
      <c r="B14" s="177"/>
      <c r="C14" s="114" t="s">
        <v>33</v>
      </c>
      <c r="D14" s="115" t="e">
        <f>+SUM(D11:D13)</f>
        <v>#REF!</v>
      </c>
      <c r="E14" s="116" t="str">
        <f t="shared" ref="E14:AB14" si="3">IF(ISERROR(E11*$D11+E12*$D12+E13*$D13),"",(E11*$D11+E12*$D12+E13*$D13))</f>
        <v/>
      </c>
      <c r="F14" s="117" t="str">
        <f t="shared" si="3"/>
        <v/>
      </c>
      <c r="G14" s="117" t="str">
        <f t="shared" si="3"/>
        <v/>
      </c>
      <c r="H14" s="117" t="str">
        <f t="shared" si="3"/>
        <v/>
      </c>
      <c r="I14" s="117" t="str">
        <f t="shared" si="3"/>
        <v/>
      </c>
      <c r="J14" s="117" t="str">
        <f t="shared" si="3"/>
        <v/>
      </c>
      <c r="K14" s="117" t="str">
        <f t="shared" si="3"/>
        <v/>
      </c>
      <c r="L14" s="117" t="str">
        <f t="shared" si="3"/>
        <v/>
      </c>
      <c r="M14" s="117" t="str">
        <f t="shared" si="3"/>
        <v/>
      </c>
      <c r="N14" s="117" t="str">
        <f t="shared" si="3"/>
        <v/>
      </c>
      <c r="O14" s="117" t="str">
        <f t="shared" si="3"/>
        <v/>
      </c>
      <c r="P14" s="117" t="str">
        <f t="shared" si="3"/>
        <v/>
      </c>
      <c r="Q14" s="117" t="str">
        <f t="shared" si="3"/>
        <v/>
      </c>
      <c r="R14" s="117" t="str">
        <f t="shared" si="3"/>
        <v/>
      </c>
      <c r="S14" s="117" t="str">
        <f t="shared" si="3"/>
        <v/>
      </c>
      <c r="T14" s="117" t="str">
        <f t="shared" si="3"/>
        <v/>
      </c>
      <c r="U14" s="117" t="str">
        <f t="shared" si="3"/>
        <v/>
      </c>
      <c r="V14" s="117" t="str">
        <f t="shared" si="3"/>
        <v/>
      </c>
      <c r="W14" s="117" t="str">
        <f t="shared" si="3"/>
        <v/>
      </c>
      <c r="X14" s="117" t="str">
        <f t="shared" si="3"/>
        <v/>
      </c>
      <c r="Y14" s="117" t="str">
        <f t="shared" si="3"/>
        <v/>
      </c>
      <c r="Z14" s="117" t="str">
        <f t="shared" si="3"/>
        <v/>
      </c>
      <c r="AA14" s="117" t="str">
        <f t="shared" si="3"/>
        <v/>
      </c>
      <c r="AB14" s="118" t="str">
        <f t="shared" si="3"/>
        <v/>
      </c>
      <c r="AC14" s="119" t="e">
        <f>+SUM(AC11:AC13)</f>
        <v>#REF!</v>
      </c>
    </row>
    <row r="15" spans="1:33" ht="15" x14ac:dyDescent="0.2">
      <c r="A15" s="178" t="e">
        <f>+DATE(#REF!,1+1,1)</f>
        <v>#REF!</v>
      </c>
      <c r="B15" s="176" t="e">
        <f>+#REF!</f>
        <v>#REF!</v>
      </c>
      <c r="C15" s="96" t="s">
        <v>34</v>
      </c>
      <c r="D15" s="97" t="e">
        <f>#REF!</f>
        <v>#REF!</v>
      </c>
      <c r="E15" s="98" t="str">
        <f t="shared" ref="E15:AB15" si="4">IF(ISERROR(E68/$AC71*$B15),"",(E68/$AC71*$B15))</f>
        <v/>
      </c>
      <c r="F15" s="99" t="str">
        <f t="shared" si="4"/>
        <v/>
      </c>
      <c r="G15" s="99" t="str">
        <f t="shared" si="4"/>
        <v/>
      </c>
      <c r="H15" s="99" t="str">
        <f t="shared" si="4"/>
        <v/>
      </c>
      <c r="I15" s="99" t="str">
        <f t="shared" si="4"/>
        <v/>
      </c>
      <c r="J15" s="99" t="str">
        <f t="shared" si="4"/>
        <v/>
      </c>
      <c r="K15" s="99" t="str">
        <f t="shared" si="4"/>
        <v/>
      </c>
      <c r="L15" s="99" t="str">
        <f t="shared" si="4"/>
        <v/>
      </c>
      <c r="M15" s="99" t="str">
        <f t="shared" si="4"/>
        <v/>
      </c>
      <c r="N15" s="99" t="str">
        <f t="shared" si="4"/>
        <v/>
      </c>
      <c r="O15" s="99" t="str">
        <f t="shared" si="4"/>
        <v/>
      </c>
      <c r="P15" s="99" t="str">
        <f t="shared" si="4"/>
        <v/>
      </c>
      <c r="Q15" s="99" t="str">
        <f t="shared" si="4"/>
        <v/>
      </c>
      <c r="R15" s="99" t="str">
        <f t="shared" si="4"/>
        <v/>
      </c>
      <c r="S15" s="99" t="str">
        <f t="shared" si="4"/>
        <v/>
      </c>
      <c r="T15" s="99" t="str">
        <f t="shared" si="4"/>
        <v/>
      </c>
      <c r="U15" s="99" t="str">
        <f t="shared" si="4"/>
        <v/>
      </c>
      <c r="V15" s="99" t="str">
        <f t="shared" si="4"/>
        <v/>
      </c>
      <c r="W15" s="99" t="str">
        <f t="shared" si="4"/>
        <v/>
      </c>
      <c r="X15" s="99" t="str">
        <f t="shared" si="4"/>
        <v/>
      </c>
      <c r="Y15" s="99" t="str">
        <f t="shared" si="4"/>
        <v/>
      </c>
      <c r="Z15" s="99" t="str">
        <f t="shared" si="4"/>
        <v/>
      </c>
      <c r="AA15" s="99" t="str">
        <f t="shared" si="4"/>
        <v/>
      </c>
      <c r="AB15" s="100" t="str">
        <f t="shared" si="4"/>
        <v/>
      </c>
      <c r="AC15" s="101" t="e">
        <f>+SUM(E15:AB15)*D15</f>
        <v>#REF!</v>
      </c>
      <c r="AF15" s="1" t="str">
        <f>AF11</f>
        <v>ORD</v>
      </c>
      <c r="AG15" s="1">
        <f>AG11+1</f>
        <v>2</v>
      </c>
    </row>
    <row r="16" spans="1:33" ht="15" x14ac:dyDescent="0.2">
      <c r="A16" s="178"/>
      <c r="B16" s="176"/>
      <c r="C16" s="102" t="s">
        <v>35</v>
      </c>
      <c r="D16" s="103" t="e">
        <f>#REF!</f>
        <v>#REF!</v>
      </c>
      <c r="E16" s="104" t="str">
        <f t="shared" ref="E16:AB16" si="5">IF(ISERROR(E69/$AC71*$B15),"",(E69/$AC71*$B15))</f>
        <v/>
      </c>
      <c r="F16" s="105" t="str">
        <f t="shared" si="5"/>
        <v/>
      </c>
      <c r="G16" s="105" t="str">
        <f t="shared" si="5"/>
        <v/>
      </c>
      <c r="H16" s="105" t="str">
        <f t="shared" si="5"/>
        <v/>
      </c>
      <c r="I16" s="105" t="str">
        <f t="shared" si="5"/>
        <v/>
      </c>
      <c r="J16" s="105" t="str">
        <f t="shared" si="5"/>
        <v/>
      </c>
      <c r="K16" s="105" t="str">
        <f t="shared" si="5"/>
        <v/>
      </c>
      <c r="L16" s="105" t="str">
        <f t="shared" si="5"/>
        <v/>
      </c>
      <c r="M16" s="105" t="str">
        <f t="shared" si="5"/>
        <v/>
      </c>
      <c r="N16" s="105" t="str">
        <f t="shared" si="5"/>
        <v/>
      </c>
      <c r="O16" s="105" t="str">
        <f t="shared" si="5"/>
        <v/>
      </c>
      <c r="P16" s="105" t="str">
        <f t="shared" si="5"/>
        <v/>
      </c>
      <c r="Q16" s="105" t="str">
        <f t="shared" si="5"/>
        <v/>
      </c>
      <c r="R16" s="105" t="str">
        <f t="shared" si="5"/>
        <v/>
      </c>
      <c r="S16" s="105" t="str">
        <f t="shared" si="5"/>
        <v/>
      </c>
      <c r="T16" s="105" t="str">
        <f t="shared" si="5"/>
        <v/>
      </c>
      <c r="U16" s="105" t="str">
        <f t="shared" si="5"/>
        <v/>
      </c>
      <c r="V16" s="105" t="str">
        <f t="shared" si="5"/>
        <v/>
      </c>
      <c r="W16" s="105" t="str">
        <f t="shared" si="5"/>
        <v/>
      </c>
      <c r="X16" s="105" t="str">
        <f t="shared" si="5"/>
        <v/>
      </c>
      <c r="Y16" s="105" t="str">
        <f t="shared" si="5"/>
        <v/>
      </c>
      <c r="Z16" s="105" t="str">
        <f t="shared" si="5"/>
        <v/>
      </c>
      <c r="AA16" s="105" t="str">
        <f t="shared" si="5"/>
        <v/>
      </c>
      <c r="AB16" s="106" t="str">
        <f t="shared" si="5"/>
        <v/>
      </c>
      <c r="AC16" s="107" t="e">
        <f>+SUM(E16:AB16)*D16</f>
        <v>#REF!</v>
      </c>
      <c r="AF16" s="1" t="str">
        <f>AF12</f>
        <v>SÁB</v>
      </c>
      <c r="AG16" s="1">
        <f>AG15</f>
        <v>2</v>
      </c>
    </row>
    <row r="17" spans="1:33" ht="15" x14ac:dyDescent="0.2">
      <c r="A17" s="178"/>
      <c r="B17" s="176"/>
      <c r="C17" s="108" t="s">
        <v>36</v>
      </c>
      <c r="D17" s="109" t="e">
        <f>#REF!</f>
        <v>#REF!</v>
      </c>
      <c r="E17" s="110" t="str">
        <f t="shared" ref="E17:AB17" si="6">IF(ISERROR(E70/$AC71*$B15),"",(E70/$AC71*$B15))</f>
        <v/>
      </c>
      <c r="F17" s="111" t="str">
        <f t="shared" si="6"/>
        <v/>
      </c>
      <c r="G17" s="111" t="str">
        <f t="shared" si="6"/>
        <v/>
      </c>
      <c r="H17" s="111" t="str">
        <f t="shared" si="6"/>
        <v/>
      </c>
      <c r="I17" s="111" t="str">
        <f t="shared" si="6"/>
        <v/>
      </c>
      <c r="J17" s="111" t="str">
        <f t="shared" si="6"/>
        <v/>
      </c>
      <c r="K17" s="111" t="str">
        <f t="shared" si="6"/>
        <v/>
      </c>
      <c r="L17" s="111" t="str">
        <f t="shared" si="6"/>
        <v/>
      </c>
      <c r="M17" s="111" t="str">
        <f t="shared" si="6"/>
        <v/>
      </c>
      <c r="N17" s="111" t="str">
        <f t="shared" si="6"/>
        <v/>
      </c>
      <c r="O17" s="111" t="str">
        <f t="shared" si="6"/>
        <v/>
      </c>
      <c r="P17" s="111" t="str">
        <f t="shared" si="6"/>
        <v/>
      </c>
      <c r="Q17" s="111" t="str">
        <f t="shared" si="6"/>
        <v/>
      </c>
      <c r="R17" s="111" t="str">
        <f t="shared" si="6"/>
        <v/>
      </c>
      <c r="S17" s="111" t="str">
        <f t="shared" si="6"/>
        <v/>
      </c>
      <c r="T17" s="111" t="str">
        <f t="shared" si="6"/>
        <v/>
      </c>
      <c r="U17" s="111" t="str">
        <f t="shared" si="6"/>
        <v/>
      </c>
      <c r="V17" s="111" t="str">
        <f t="shared" si="6"/>
        <v/>
      </c>
      <c r="W17" s="111" t="str">
        <f t="shared" si="6"/>
        <v/>
      </c>
      <c r="X17" s="111" t="str">
        <f t="shared" si="6"/>
        <v/>
      </c>
      <c r="Y17" s="111" t="str">
        <f t="shared" si="6"/>
        <v/>
      </c>
      <c r="Z17" s="111" t="str">
        <f t="shared" si="6"/>
        <v/>
      </c>
      <c r="AA17" s="111" t="str">
        <f t="shared" si="6"/>
        <v/>
      </c>
      <c r="AB17" s="112" t="str">
        <f t="shared" si="6"/>
        <v/>
      </c>
      <c r="AC17" s="113" t="e">
        <f>+SUM(E17:AB17)*D17</f>
        <v>#REF!</v>
      </c>
      <c r="AF17" s="1" t="str">
        <f>AF13</f>
        <v>FES</v>
      </c>
      <c r="AG17" s="1">
        <f>AG16</f>
        <v>2</v>
      </c>
    </row>
    <row r="18" spans="1:33" ht="15.75" thickBot="1" x14ac:dyDescent="0.25">
      <c r="A18" s="179"/>
      <c r="B18" s="177"/>
      <c r="C18" s="114" t="s">
        <v>33</v>
      </c>
      <c r="D18" s="115" t="e">
        <f>+SUM(D15:D17)</f>
        <v>#REF!</v>
      </c>
      <c r="E18" s="116" t="str">
        <f t="shared" ref="E18:AB18" si="7">IF(ISERROR(E15*$D15+E16*$D16+E17*$D17),"",(E15*$D15+E16*$D16+E17*$D17))</f>
        <v/>
      </c>
      <c r="F18" s="117" t="str">
        <f t="shared" si="7"/>
        <v/>
      </c>
      <c r="G18" s="117" t="str">
        <f t="shared" si="7"/>
        <v/>
      </c>
      <c r="H18" s="117" t="str">
        <f t="shared" si="7"/>
        <v/>
      </c>
      <c r="I18" s="117" t="str">
        <f t="shared" si="7"/>
        <v/>
      </c>
      <c r="J18" s="117" t="str">
        <f t="shared" si="7"/>
        <v/>
      </c>
      <c r="K18" s="117" t="str">
        <f t="shared" si="7"/>
        <v/>
      </c>
      <c r="L18" s="117" t="str">
        <f t="shared" si="7"/>
        <v/>
      </c>
      <c r="M18" s="117" t="str">
        <f t="shared" si="7"/>
        <v/>
      </c>
      <c r="N18" s="117" t="str">
        <f t="shared" si="7"/>
        <v/>
      </c>
      <c r="O18" s="117" t="str">
        <f t="shared" si="7"/>
        <v/>
      </c>
      <c r="P18" s="117" t="str">
        <f t="shared" si="7"/>
        <v/>
      </c>
      <c r="Q18" s="117" t="str">
        <f t="shared" si="7"/>
        <v/>
      </c>
      <c r="R18" s="117" t="str">
        <f t="shared" si="7"/>
        <v/>
      </c>
      <c r="S18" s="117" t="str">
        <f t="shared" si="7"/>
        <v/>
      </c>
      <c r="T18" s="117" t="str">
        <f t="shared" si="7"/>
        <v/>
      </c>
      <c r="U18" s="117" t="str">
        <f t="shared" si="7"/>
        <v/>
      </c>
      <c r="V18" s="117" t="str">
        <f t="shared" si="7"/>
        <v/>
      </c>
      <c r="W18" s="117" t="str">
        <f t="shared" si="7"/>
        <v/>
      </c>
      <c r="X18" s="117" t="str">
        <f t="shared" si="7"/>
        <v/>
      </c>
      <c r="Y18" s="117" t="str">
        <f t="shared" si="7"/>
        <v/>
      </c>
      <c r="Z18" s="117" t="str">
        <f t="shared" si="7"/>
        <v/>
      </c>
      <c r="AA18" s="117" t="str">
        <f t="shared" si="7"/>
        <v/>
      </c>
      <c r="AB18" s="118" t="str">
        <f t="shared" si="7"/>
        <v/>
      </c>
      <c r="AC18" s="119" t="e">
        <f>+SUM(AC15:AC17)</f>
        <v>#REF!</v>
      </c>
    </row>
    <row r="19" spans="1:33" ht="15" x14ac:dyDescent="0.2">
      <c r="A19" s="181" t="e">
        <f>+DATE(#REF!,3,1)</f>
        <v>#REF!</v>
      </c>
      <c r="B19" s="176" t="e">
        <f>+#REF!</f>
        <v>#REF!</v>
      </c>
      <c r="C19" s="96" t="s">
        <v>34</v>
      </c>
      <c r="D19" s="97" t="e">
        <f>#REF!</f>
        <v>#REF!</v>
      </c>
      <c r="E19" s="98" t="str">
        <f t="shared" ref="E19:AB19" si="8">IF(ISERROR(E72/$AC75*$B19),"",(E72/$AC75*$B19))</f>
        <v/>
      </c>
      <c r="F19" s="99" t="str">
        <f t="shared" si="8"/>
        <v/>
      </c>
      <c r="G19" s="99" t="str">
        <f t="shared" si="8"/>
        <v/>
      </c>
      <c r="H19" s="99" t="str">
        <f t="shared" si="8"/>
        <v/>
      </c>
      <c r="I19" s="99" t="str">
        <f t="shared" si="8"/>
        <v/>
      </c>
      <c r="J19" s="99" t="str">
        <f t="shared" si="8"/>
        <v/>
      </c>
      <c r="K19" s="99" t="str">
        <f t="shared" si="8"/>
        <v/>
      </c>
      <c r="L19" s="99" t="str">
        <f t="shared" si="8"/>
        <v/>
      </c>
      <c r="M19" s="99" t="str">
        <f t="shared" si="8"/>
        <v/>
      </c>
      <c r="N19" s="99" t="str">
        <f t="shared" si="8"/>
        <v/>
      </c>
      <c r="O19" s="99" t="str">
        <f t="shared" si="8"/>
        <v/>
      </c>
      <c r="P19" s="99" t="str">
        <f t="shared" si="8"/>
        <v/>
      </c>
      <c r="Q19" s="99" t="str">
        <f t="shared" si="8"/>
        <v/>
      </c>
      <c r="R19" s="99" t="str">
        <f t="shared" si="8"/>
        <v/>
      </c>
      <c r="S19" s="99" t="str">
        <f t="shared" si="8"/>
        <v/>
      </c>
      <c r="T19" s="99" t="str">
        <f t="shared" si="8"/>
        <v/>
      </c>
      <c r="U19" s="99" t="str">
        <f t="shared" si="8"/>
        <v/>
      </c>
      <c r="V19" s="99" t="str">
        <f t="shared" si="8"/>
        <v/>
      </c>
      <c r="W19" s="99" t="str">
        <f t="shared" si="8"/>
        <v/>
      </c>
      <c r="X19" s="99" t="str">
        <f t="shared" si="8"/>
        <v/>
      </c>
      <c r="Y19" s="99" t="str">
        <f t="shared" si="8"/>
        <v/>
      </c>
      <c r="Z19" s="99" t="str">
        <f t="shared" si="8"/>
        <v/>
      </c>
      <c r="AA19" s="99" t="str">
        <f t="shared" si="8"/>
        <v/>
      </c>
      <c r="AB19" s="100" t="str">
        <f t="shared" si="8"/>
        <v/>
      </c>
      <c r="AC19" s="101" t="e">
        <f>+SUM(E19:AB19)*D19</f>
        <v>#REF!</v>
      </c>
      <c r="AF19" s="1" t="str">
        <f>AF15</f>
        <v>ORD</v>
      </c>
      <c r="AG19" s="1">
        <f>AG15+1</f>
        <v>3</v>
      </c>
    </row>
    <row r="20" spans="1:33" ht="15" x14ac:dyDescent="0.2">
      <c r="A20" s="178"/>
      <c r="B20" s="176"/>
      <c r="C20" s="102" t="s">
        <v>35</v>
      </c>
      <c r="D20" s="103" t="e">
        <f>#REF!</f>
        <v>#REF!</v>
      </c>
      <c r="E20" s="104" t="str">
        <f t="shared" ref="E20:AB20" si="9">IF(ISERROR(E73/$AC75*$B19),"",(E73/$AC75*$B19))</f>
        <v/>
      </c>
      <c r="F20" s="105" t="str">
        <f t="shared" si="9"/>
        <v/>
      </c>
      <c r="G20" s="105" t="str">
        <f t="shared" si="9"/>
        <v/>
      </c>
      <c r="H20" s="105" t="str">
        <f t="shared" si="9"/>
        <v/>
      </c>
      <c r="I20" s="105" t="str">
        <f t="shared" si="9"/>
        <v/>
      </c>
      <c r="J20" s="105" t="str">
        <f t="shared" si="9"/>
        <v/>
      </c>
      <c r="K20" s="105" t="str">
        <f t="shared" si="9"/>
        <v/>
      </c>
      <c r="L20" s="105" t="str">
        <f t="shared" si="9"/>
        <v/>
      </c>
      <c r="M20" s="105" t="str">
        <f t="shared" si="9"/>
        <v/>
      </c>
      <c r="N20" s="105" t="str">
        <f t="shared" si="9"/>
        <v/>
      </c>
      <c r="O20" s="105" t="str">
        <f t="shared" si="9"/>
        <v/>
      </c>
      <c r="P20" s="105" t="str">
        <f t="shared" si="9"/>
        <v/>
      </c>
      <c r="Q20" s="105" t="str">
        <f t="shared" si="9"/>
        <v/>
      </c>
      <c r="R20" s="105" t="str">
        <f t="shared" si="9"/>
        <v/>
      </c>
      <c r="S20" s="105" t="str">
        <f t="shared" si="9"/>
        <v/>
      </c>
      <c r="T20" s="105" t="str">
        <f t="shared" si="9"/>
        <v/>
      </c>
      <c r="U20" s="105" t="str">
        <f t="shared" si="9"/>
        <v/>
      </c>
      <c r="V20" s="105" t="str">
        <f t="shared" si="9"/>
        <v/>
      </c>
      <c r="W20" s="105" t="str">
        <f t="shared" si="9"/>
        <v/>
      </c>
      <c r="X20" s="105" t="str">
        <f t="shared" si="9"/>
        <v/>
      </c>
      <c r="Y20" s="105" t="str">
        <f t="shared" si="9"/>
        <v/>
      </c>
      <c r="Z20" s="105" t="str">
        <f t="shared" si="9"/>
        <v/>
      </c>
      <c r="AA20" s="105" t="str">
        <f t="shared" si="9"/>
        <v/>
      </c>
      <c r="AB20" s="106" t="str">
        <f t="shared" si="9"/>
        <v/>
      </c>
      <c r="AC20" s="107" t="e">
        <f>+SUM(E20:AB20)*D20</f>
        <v>#REF!</v>
      </c>
      <c r="AF20" s="1" t="str">
        <f>AF16</f>
        <v>SÁB</v>
      </c>
      <c r="AG20" s="1">
        <f>AG19</f>
        <v>3</v>
      </c>
    </row>
    <row r="21" spans="1:33" ht="15" x14ac:dyDescent="0.2">
      <c r="A21" s="178"/>
      <c r="B21" s="176"/>
      <c r="C21" s="108" t="s">
        <v>36</v>
      </c>
      <c r="D21" s="109" t="e">
        <f>#REF!</f>
        <v>#REF!</v>
      </c>
      <c r="E21" s="110" t="str">
        <f t="shared" ref="E21:AB21" si="10">IF(ISERROR(E74/$AC75*$B19),"",(E74/$AC75*$B19))</f>
        <v/>
      </c>
      <c r="F21" s="111" t="str">
        <f t="shared" si="10"/>
        <v/>
      </c>
      <c r="G21" s="111" t="str">
        <f t="shared" si="10"/>
        <v/>
      </c>
      <c r="H21" s="111" t="str">
        <f t="shared" si="10"/>
        <v/>
      </c>
      <c r="I21" s="111" t="str">
        <f t="shared" si="10"/>
        <v/>
      </c>
      <c r="J21" s="111" t="str">
        <f t="shared" si="10"/>
        <v/>
      </c>
      <c r="K21" s="111" t="str">
        <f t="shared" si="10"/>
        <v/>
      </c>
      <c r="L21" s="111" t="str">
        <f t="shared" si="10"/>
        <v/>
      </c>
      <c r="M21" s="111" t="str">
        <f t="shared" si="10"/>
        <v/>
      </c>
      <c r="N21" s="111" t="str">
        <f t="shared" si="10"/>
        <v/>
      </c>
      <c r="O21" s="111" t="str">
        <f t="shared" si="10"/>
        <v/>
      </c>
      <c r="P21" s="111" t="str">
        <f t="shared" si="10"/>
        <v/>
      </c>
      <c r="Q21" s="111" t="str">
        <f t="shared" si="10"/>
        <v/>
      </c>
      <c r="R21" s="111" t="str">
        <f t="shared" si="10"/>
        <v/>
      </c>
      <c r="S21" s="111" t="str">
        <f t="shared" si="10"/>
        <v/>
      </c>
      <c r="T21" s="111" t="str">
        <f t="shared" si="10"/>
        <v/>
      </c>
      <c r="U21" s="111" t="str">
        <f t="shared" si="10"/>
        <v/>
      </c>
      <c r="V21" s="111" t="str">
        <f t="shared" si="10"/>
        <v/>
      </c>
      <c r="W21" s="111" t="str">
        <f t="shared" si="10"/>
        <v/>
      </c>
      <c r="X21" s="111" t="str">
        <f t="shared" si="10"/>
        <v/>
      </c>
      <c r="Y21" s="111" t="str">
        <f t="shared" si="10"/>
        <v/>
      </c>
      <c r="Z21" s="111" t="str">
        <f t="shared" si="10"/>
        <v/>
      </c>
      <c r="AA21" s="111" t="str">
        <f t="shared" si="10"/>
        <v/>
      </c>
      <c r="AB21" s="112" t="str">
        <f t="shared" si="10"/>
        <v/>
      </c>
      <c r="AC21" s="113" t="e">
        <f>+SUM(E21:AB21)*D21</f>
        <v>#REF!</v>
      </c>
      <c r="AF21" s="1" t="str">
        <f>AF17</f>
        <v>FES</v>
      </c>
      <c r="AG21" s="1">
        <f>AG20</f>
        <v>3</v>
      </c>
    </row>
    <row r="22" spans="1:33" ht="15.75" thickBot="1" x14ac:dyDescent="0.25">
      <c r="A22" s="179"/>
      <c r="B22" s="177"/>
      <c r="C22" s="114" t="s">
        <v>33</v>
      </c>
      <c r="D22" s="115" t="e">
        <f>+SUM(D19:D21)</f>
        <v>#REF!</v>
      </c>
      <c r="E22" s="116" t="str">
        <f t="shared" ref="E22:AB22" si="11">IF(ISERROR(E19*$D19+E20*$D20+E21*$D21),"",(E19*$D19+E20*$D20+E21*$D21))</f>
        <v/>
      </c>
      <c r="F22" s="117" t="str">
        <f t="shared" si="11"/>
        <v/>
      </c>
      <c r="G22" s="117" t="str">
        <f t="shared" si="11"/>
        <v/>
      </c>
      <c r="H22" s="117" t="str">
        <f t="shared" si="11"/>
        <v/>
      </c>
      <c r="I22" s="117" t="str">
        <f t="shared" si="11"/>
        <v/>
      </c>
      <c r="J22" s="117" t="str">
        <f t="shared" si="11"/>
        <v/>
      </c>
      <c r="K22" s="117" t="str">
        <f t="shared" si="11"/>
        <v/>
      </c>
      <c r="L22" s="117" t="str">
        <f t="shared" si="11"/>
        <v/>
      </c>
      <c r="M22" s="117" t="str">
        <f t="shared" si="11"/>
        <v/>
      </c>
      <c r="N22" s="117" t="str">
        <f t="shared" si="11"/>
        <v/>
      </c>
      <c r="O22" s="117" t="str">
        <f t="shared" si="11"/>
        <v/>
      </c>
      <c r="P22" s="117" t="str">
        <f t="shared" si="11"/>
        <v/>
      </c>
      <c r="Q22" s="117" t="str">
        <f t="shared" si="11"/>
        <v/>
      </c>
      <c r="R22" s="117" t="str">
        <f t="shared" si="11"/>
        <v/>
      </c>
      <c r="S22" s="117" t="str">
        <f t="shared" si="11"/>
        <v/>
      </c>
      <c r="T22" s="117" t="str">
        <f t="shared" si="11"/>
        <v/>
      </c>
      <c r="U22" s="117" t="str">
        <f t="shared" si="11"/>
        <v/>
      </c>
      <c r="V22" s="117" t="str">
        <f t="shared" si="11"/>
        <v/>
      </c>
      <c r="W22" s="117" t="str">
        <f t="shared" si="11"/>
        <v/>
      </c>
      <c r="X22" s="117" t="str">
        <f t="shared" si="11"/>
        <v/>
      </c>
      <c r="Y22" s="117" t="str">
        <f t="shared" si="11"/>
        <v/>
      </c>
      <c r="Z22" s="117" t="str">
        <f t="shared" si="11"/>
        <v/>
      </c>
      <c r="AA22" s="117" t="str">
        <f t="shared" si="11"/>
        <v/>
      </c>
      <c r="AB22" s="118" t="str">
        <f t="shared" si="11"/>
        <v/>
      </c>
      <c r="AC22" s="119" t="e">
        <f>+SUM(AC19:AC21)</f>
        <v>#REF!</v>
      </c>
    </row>
    <row r="23" spans="1:33" ht="15" x14ac:dyDescent="0.2">
      <c r="A23" s="178" t="e">
        <f>+DATE(#REF!,4,1)</f>
        <v>#REF!</v>
      </c>
      <c r="B23" s="176" t="e">
        <f>+#REF!</f>
        <v>#REF!</v>
      </c>
      <c r="C23" s="96" t="s">
        <v>34</v>
      </c>
      <c r="D23" s="97" t="e">
        <f>#REF!</f>
        <v>#REF!</v>
      </c>
      <c r="E23" s="98" t="str">
        <f t="shared" ref="E23:AB23" si="12">IF(ISERROR(E76/$AC79*$B23),"",(E76/$AC79*$B23))</f>
        <v/>
      </c>
      <c r="F23" s="99" t="str">
        <f t="shared" si="12"/>
        <v/>
      </c>
      <c r="G23" s="99" t="str">
        <f t="shared" si="12"/>
        <v/>
      </c>
      <c r="H23" s="99" t="str">
        <f t="shared" si="12"/>
        <v/>
      </c>
      <c r="I23" s="99" t="str">
        <f t="shared" si="12"/>
        <v/>
      </c>
      <c r="J23" s="99" t="str">
        <f t="shared" si="12"/>
        <v/>
      </c>
      <c r="K23" s="99" t="str">
        <f t="shared" si="12"/>
        <v/>
      </c>
      <c r="L23" s="99" t="str">
        <f t="shared" si="12"/>
        <v/>
      </c>
      <c r="M23" s="99" t="str">
        <f t="shared" si="12"/>
        <v/>
      </c>
      <c r="N23" s="99" t="str">
        <f t="shared" si="12"/>
        <v/>
      </c>
      <c r="O23" s="99" t="str">
        <f t="shared" si="12"/>
        <v/>
      </c>
      <c r="P23" s="99" t="str">
        <f t="shared" si="12"/>
        <v/>
      </c>
      <c r="Q23" s="99" t="str">
        <f t="shared" si="12"/>
        <v/>
      </c>
      <c r="R23" s="99" t="str">
        <f t="shared" si="12"/>
        <v/>
      </c>
      <c r="S23" s="99" t="str">
        <f t="shared" si="12"/>
        <v/>
      </c>
      <c r="T23" s="99" t="str">
        <f t="shared" si="12"/>
        <v/>
      </c>
      <c r="U23" s="99" t="str">
        <f t="shared" si="12"/>
        <v/>
      </c>
      <c r="V23" s="99" t="str">
        <f t="shared" si="12"/>
        <v/>
      </c>
      <c r="W23" s="99" t="str">
        <f t="shared" si="12"/>
        <v/>
      </c>
      <c r="X23" s="99" t="str">
        <f t="shared" si="12"/>
        <v/>
      </c>
      <c r="Y23" s="99" t="str">
        <f t="shared" si="12"/>
        <v/>
      </c>
      <c r="Z23" s="99" t="str">
        <f t="shared" si="12"/>
        <v/>
      </c>
      <c r="AA23" s="99" t="str">
        <f t="shared" si="12"/>
        <v/>
      </c>
      <c r="AB23" s="100" t="str">
        <f t="shared" si="12"/>
        <v/>
      </c>
      <c r="AC23" s="101" t="e">
        <f>+SUM(E23:AB23)*D23</f>
        <v>#REF!</v>
      </c>
      <c r="AF23" s="1" t="str">
        <f>AF19</f>
        <v>ORD</v>
      </c>
      <c r="AG23" s="1">
        <f>AG19+1</f>
        <v>4</v>
      </c>
    </row>
    <row r="24" spans="1:33" ht="15" x14ac:dyDescent="0.2">
      <c r="A24" s="178"/>
      <c r="B24" s="176"/>
      <c r="C24" s="102" t="s">
        <v>35</v>
      </c>
      <c r="D24" s="103" t="e">
        <f>#REF!</f>
        <v>#REF!</v>
      </c>
      <c r="E24" s="104" t="str">
        <f t="shared" ref="E24:AB24" si="13">IF(ISERROR(E77/$AC79*$B23),"",(E77/$AC79*$B23))</f>
        <v/>
      </c>
      <c r="F24" s="105" t="str">
        <f t="shared" si="13"/>
        <v/>
      </c>
      <c r="G24" s="105" t="str">
        <f t="shared" si="13"/>
        <v/>
      </c>
      <c r="H24" s="105" t="str">
        <f t="shared" si="13"/>
        <v/>
      </c>
      <c r="I24" s="105" t="str">
        <f t="shared" si="13"/>
        <v/>
      </c>
      <c r="J24" s="105" t="str">
        <f t="shared" si="13"/>
        <v/>
      </c>
      <c r="K24" s="105" t="str">
        <f t="shared" si="13"/>
        <v/>
      </c>
      <c r="L24" s="105" t="str">
        <f t="shared" si="13"/>
        <v/>
      </c>
      <c r="M24" s="105" t="str">
        <f t="shared" si="13"/>
        <v/>
      </c>
      <c r="N24" s="105" t="str">
        <f t="shared" si="13"/>
        <v/>
      </c>
      <c r="O24" s="105" t="str">
        <f t="shared" si="13"/>
        <v/>
      </c>
      <c r="P24" s="105" t="str">
        <f t="shared" si="13"/>
        <v/>
      </c>
      <c r="Q24" s="105" t="str">
        <f t="shared" si="13"/>
        <v/>
      </c>
      <c r="R24" s="105" t="str">
        <f t="shared" si="13"/>
        <v/>
      </c>
      <c r="S24" s="105" t="str">
        <f t="shared" si="13"/>
        <v/>
      </c>
      <c r="T24" s="105" t="str">
        <f t="shared" si="13"/>
        <v/>
      </c>
      <c r="U24" s="105" t="str">
        <f t="shared" si="13"/>
        <v/>
      </c>
      <c r="V24" s="105" t="str">
        <f t="shared" si="13"/>
        <v/>
      </c>
      <c r="W24" s="105" t="str">
        <f t="shared" si="13"/>
        <v/>
      </c>
      <c r="X24" s="105" t="str">
        <f t="shared" si="13"/>
        <v/>
      </c>
      <c r="Y24" s="105" t="str">
        <f t="shared" si="13"/>
        <v/>
      </c>
      <c r="Z24" s="105" t="str">
        <f t="shared" si="13"/>
        <v/>
      </c>
      <c r="AA24" s="105" t="str">
        <f t="shared" si="13"/>
        <v/>
      </c>
      <c r="AB24" s="106" t="str">
        <f t="shared" si="13"/>
        <v/>
      </c>
      <c r="AC24" s="107" t="e">
        <f>+SUM(E24:AB24)*D24</f>
        <v>#REF!</v>
      </c>
      <c r="AF24" s="1" t="str">
        <f>AF20</f>
        <v>SÁB</v>
      </c>
      <c r="AG24" s="1">
        <f>AG23</f>
        <v>4</v>
      </c>
    </row>
    <row r="25" spans="1:33" ht="15" x14ac:dyDescent="0.2">
      <c r="A25" s="178"/>
      <c r="B25" s="176"/>
      <c r="C25" s="108" t="s">
        <v>36</v>
      </c>
      <c r="D25" s="109" t="e">
        <f>#REF!</f>
        <v>#REF!</v>
      </c>
      <c r="E25" s="110" t="str">
        <f t="shared" ref="E25:AB25" si="14">IF(ISERROR(E78/$AC79*$B23),"",(E78/$AC79*$B23))</f>
        <v/>
      </c>
      <c r="F25" s="111" t="str">
        <f t="shared" si="14"/>
        <v/>
      </c>
      <c r="G25" s="111" t="str">
        <f t="shared" si="14"/>
        <v/>
      </c>
      <c r="H25" s="111" t="str">
        <f t="shared" si="14"/>
        <v/>
      </c>
      <c r="I25" s="111" t="str">
        <f t="shared" si="14"/>
        <v/>
      </c>
      <c r="J25" s="111" t="str">
        <f t="shared" si="14"/>
        <v/>
      </c>
      <c r="K25" s="111" t="str">
        <f t="shared" si="14"/>
        <v/>
      </c>
      <c r="L25" s="111" t="str">
        <f t="shared" si="14"/>
        <v/>
      </c>
      <c r="M25" s="111" t="str">
        <f t="shared" si="14"/>
        <v/>
      </c>
      <c r="N25" s="111" t="str">
        <f t="shared" si="14"/>
        <v/>
      </c>
      <c r="O25" s="111" t="str">
        <f t="shared" si="14"/>
        <v/>
      </c>
      <c r="P25" s="111" t="str">
        <f t="shared" si="14"/>
        <v/>
      </c>
      <c r="Q25" s="111" t="str">
        <f t="shared" si="14"/>
        <v/>
      </c>
      <c r="R25" s="111" t="str">
        <f t="shared" si="14"/>
        <v/>
      </c>
      <c r="S25" s="111" t="str">
        <f t="shared" si="14"/>
        <v/>
      </c>
      <c r="T25" s="111" t="str">
        <f t="shared" si="14"/>
        <v/>
      </c>
      <c r="U25" s="111" t="str">
        <f t="shared" si="14"/>
        <v/>
      </c>
      <c r="V25" s="111" t="str">
        <f t="shared" si="14"/>
        <v/>
      </c>
      <c r="W25" s="111" t="str">
        <f t="shared" si="14"/>
        <v/>
      </c>
      <c r="X25" s="111" t="str">
        <f t="shared" si="14"/>
        <v/>
      </c>
      <c r="Y25" s="111" t="str">
        <f t="shared" si="14"/>
        <v/>
      </c>
      <c r="Z25" s="111" t="str">
        <f t="shared" si="14"/>
        <v/>
      </c>
      <c r="AA25" s="111" t="str">
        <f t="shared" si="14"/>
        <v/>
      </c>
      <c r="AB25" s="112" t="str">
        <f t="shared" si="14"/>
        <v/>
      </c>
      <c r="AC25" s="113" t="e">
        <f>+SUM(E25:AB25)*D25</f>
        <v>#REF!</v>
      </c>
      <c r="AF25" s="1" t="str">
        <f>AF21</f>
        <v>FES</v>
      </c>
      <c r="AG25" s="1">
        <f>AG24</f>
        <v>4</v>
      </c>
    </row>
    <row r="26" spans="1:33" ht="15.75" thickBot="1" x14ac:dyDescent="0.25">
      <c r="A26" s="179"/>
      <c r="B26" s="177"/>
      <c r="C26" s="114" t="s">
        <v>33</v>
      </c>
      <c r="D26" s="115" t="e">
        <f>+SUM(D23:D25)</f>
        <v>#REF!</v>
      </c>
      <c r="E26" s="116" t="str">
        <f t="shared" ref="E26:AB26" si="15">IF(ISERROR(E23*$D23+E24*$D24+E25*$D25),"",(E23*$D23+E24*$D24+E25*$D25))</f>
        <v/>
      </c>
      <c r="F26" s="117" t="str">
        <f t="shared" si="15"/>
        <v/>
      </c>
      <c r="G26" s="117" t="str">
        <f t="shared" si="15"/>
        <v/>
      </c>
      <c r="H26" s="117" t="str">
        <f t="shared" si="15"/>
        <v/>
      </c>
      <c r="I26" s="117" t="str">
        <f t="shared" si="15"/>
        <v/>
      </c>
      <c r="J26" s="117" t="str">
        <f t="shared" si="15"/>
        <v/>
      </c>
      <c r="K26" s="117" t="str">
        <f t="shared" si="15"/>
        <v/>
      </c>
      <c r="L26" s="117" t="str">
        <f t="shared" si="15"/>
        <v/>
      </c>
      <c r="M26" s="117" t="str">
        <f t="shared" si="15"/>
        <v/>
      </c>
      <c r="N26" s="117" t="str">
        <f t="shared" si="15"/>
        <v/>
      </c>
      <c r="O26" s="117" t="str">
        <f t="shared" si="15"/>
        <v/>
      </c>
      <c r="P26" s="117" t="str">
        <f t="shared" si="15"/>
        <v/>
      </c>
      <c r="Q26" s="117" t="str">
        <f t="shared" si="15"/>
        <v/>
      </c>
      <c r="R26" s="117" t="str">
        <f t="shared" si="15"/>
        <v/>
      </c>
      <c r="S26" s="117" t="str">
        <f t="shared" si="15"/>
        <v/>
      </c>
      <c r="T26" s="117" t="str">
        <f t="shared" si="15"/>
        <v/>
      </c>
      <c r="U26" s="117" t="str">
        <f t="shared" si="15"/>
        <v/>
      </c>
      <c r="V26" s="117" t="str">
        <f t="shared" si="15"/>
        <v/>
      </c>
      <c r="W26" s="117" t="str">
        <f t="shared" si="15"/>
        <v/>
      </c>
      <c r="X26" s="117" t="str">
        <f t="shared" si="15"/>
        <v/>
      </c>
      <c r="Y26" s="117" t="str">
        <f t="shared" si="15"/>
        <v/>
      </c>
      <c r="Z26" s="117" t="str">
        <f t="shared" si="15"/>
        <v/>
      </c>
      <c r="AA26" s="117" t="str">
        <f t="shared" si="15"/>
        <v/>
      </c>
      <c r="AB26" s="118" t="str">
        <f t="shared" si="15"/>
        <v/>
      </c>
      <c r="AC26" s="119" t="e">
        <f>+SUM(AC23:AC25)</f>
        <v>#REF!</v>
      </c>
    </row>
    <row r="27" spans="1:33" ht="15" x14ac:dyDescent="0.2">
      <c r="A27" s="178" t="e">
        <f>+DATE(#REF!,5,1)</f>
        <v>#REF!</v>
      </c>
      <c r="B27" s="176" t="e">
        <f>+#REF!</f>
        <v>#REF!</v>
      </c>
      <c r="C27" s="96" t="s">
        <v>34</v>
      </c>
      <c r="D27" s="97" t="e">
        <f>#REF!</f>
        <v>#REF!</v>
      </c>
      <c r="E27" s="98" t="str">
        <f t="shared" ref="E27:AB27" si="16">IF(ISERROR(E80/$AC83*$B27),"",(E80/$AC83*$B27))</f>
        <v/>
      </c>
      <c r="F27" s="99" t="str">
        <f t="shared" si="16"/>
        <v/>
      </c>
      <c r="G27" s="99" t="str">
        <f t="shared" si="16"/>
        <v/>
      </c>
      <c r="H27" s="99" t="str">
        <f t="shared" si="16"/>
        <v/>
      </c>
      <c r="I27" s="99" t="str">
        <f t="shared" si="16"/>
        <v/>
      </c>
      <c r="J27" s="99" t="str">
        <f t="shared" si="16"/>
        <v/>
      </c>
      <c r="K27" s="99" t="str">
        <f t="shared" si="16"/>
        <v/>
      </c>
      <c r="L27" s="99" t="str">
        <f t="shared" si="16"/>
        <v/>
      </c>
      <c r="M27" s="99" t="str">
        <f t="shared" si="16"/>
        <v/>
      </c>
      <c r="N27" s="99" t="str">
        <f t="shared" si="16"/>
        <v/>
      </c>
      <c r="O27" s="99" t="str">
        <f t="shared" si="16"/>
        <v/>
      </c>
      <c r="P27" s="99" t="str">
        <f t="shared" si="16"/>
        <v/>
      </c>
      <c r="Q27" s="99" t="str">
        <f t="shared" si="16"/>
        <v/>
      </c>
      <c r="R27" s="99" t="str">
        <f t="shared" si="16"/>
        <v/>
      </c>
      <c r="S27" s="99" t="str">
        <f t="shared" si="16"/>
        <v/>
      </c>
      <c r="T27" s="99" t="str">
        <f t="shared" si="16"/>
        <v/>
      </c>
      <c r="U27" s="99" t="str">
        <f t="shared" si="16"/>
        <v/>
      </c>
      <c r="V27" s="99" t="str">
        <f t="shared" si="16"/>
        <v/>
      </c>
      <c r="W27" s="99" t="str">
        <f t="shared" si="16"/>
        <v/>
      </c>
      <c r="X27" s="99" t="str">
        <f t="shared" si="16"/>
        <v/>
      </c>
      <c r="Y27" s="99" t="str">
        <f t="shared" si="16"/>
        <v/>
      </c>
      <c r="Z27" s="99" t="str">
        <f t="shared" si="16"/>
        <v/>
      </c>
      <c r="AA27" s="99" t="str">
        <f t="shared" si="16"/>
        <v/>
      </c>
      <c r="AB27" s="100" t="str">
        <f t="shared" si="16"/>
        <v/>
      </c>
      <c r="AC27" s="101" t="e">
        <f>+SUM(E27:AB27)*D27</f>
        <v>#REF!</v>
      </c>
      <c r="AF27" s="1" t="str">
        <f>AF23</f>
        <v>ORD</v>
      </c>
      <c r="AG27" s="1">
        <f>AG23+1</f>
        <v>5</v>
      </c>
    </row>
    <row r="28" spans="1:33" ht="15" x14ac:dyDescent="0.2">
      <c r="A28" s="178"/>
      <c r="B28" s="176"/>
      <c r="C28" s="102" t="s">
        <v>35</v>
      </c>
      <c r="D28" s="103" t="e">
        <f>#REF!</f>
        <v>#REF!</v>
      </c>
      <c r="E28" s="104" t="str">
        <f t="shared" ref="E28:AB28" si="17">IF(ISERROR(E81/$AC83*$B27),"",(E81/$AC83*$B27))</f>
        <v/>
      </c>
      <c r="F28" s="105" t="str">
        <f t="shared" si="17"/>
        <v/>
      </c>
      <c r="G28" s="105" t="str">
        <f t="shared" si="17"/>
        <v/>
      </c>
      <c r="H28" s="105" t="str">
        <f t="shared" si="17"/>
        <v/>
      </c>
      <c r="I28" s="105" t="str">
        <f t="shared" si="17"/>
        <v/>
      </c>
      <c r="J28" s="105" t="str">
        <f t="shared" si="17"/>
        <v/>
      </c>
      <c r="K28" s="105" t="str">
        <f t="shared" si="17"/>
        <v/>
      </c>
      <c r="L28" s="105" t="str">
        <f t="shared" si="17"/>
        <v/>
      </c>
      <c r="M28" s="105" t="str">
        <f t="shared" si="17"/>
        <v/>
      </c>
      <c r="N28" s="105" t="str">
        <f t="shared" si="17"/>
        <v/>
      </c>
      <c r="O28" s="105" t="str">
        <f t="shared" si="17"/>
        <v/>
      </c>
      <c r="P28" s="105" t="str">
        <f t="shared" si="17"/>
        <v/>
      </c>
      <c r="Q28" s="105" t="str">
        <f t="shared" si="17"/>
        <v/>
      </c>
      <c r="R28" s="105" t="str">
        <f t="shared" si="17"/>
        <v/>
      </c>
      <c r="S28" s="105" t="str">
        <f t="shared" si="17"/>
        <v/>
      </c>
      <c r="T28" s="105" t="str">
        <f t="shared" si="17"/>
        <v/>
      </c>
      <c r="U28" s="105" t="str">
        <f t="shared" si="17"/>
        <v/>
      </c>
      <c r="V28" s="105" t="str">
        <f t="shared" si="17"/>
        <v/>
      </c>
      <c r="W28" s="105" t="str">
        <f t="shared" si="17"/>
        <v/>
      </c>
      <c r="X28" s="105" t="str">
        <f t="shared" si="17"/>
        <v/>
      </c>
      <c r="Y28" s="105" t="str">
        <f t="shared" si="17"/>
        <v/>
      </c>
      <c r="Z28" s="105" t="str">
        <f t="shared" si="17"/>
        <v/>
      </c>
      <c r="AA28" s="105" t="str">
        <f t="shared" si="17"/>
        <v/>
      </c>
      <c r="AB28" s="106" t="str">
        <f t="shared" si="17"/>
        <v/>
      </c>
      <c r="AC28" s="107" t="e">
        <f>+SUM(E28:AB28)*D28</f>
        <v>#REF!</v>
      </c>
      <c r="AF28" s="1" t="str">
        <f>AF24</f>
        <v>SÁB</v>
      </c>
      <c r="AG28" s="1">
        <f>AG27</f>
        <v>5</v>
      </c>
    </row>
    <row r="29" spans="1:33" ht="15" x14ac:dyDescent="0.2">
      <c r="A29" s="178"/>
      <c r="B29" s="176"/>
      <c r="C29" s="108" t="s">
        <v>36</v>
      </c>
      <c r="D29" s="109" t="e">
        <f>#REF!</f>
        <v>#REF!</v>
      </c>
      <c r="E29" s="110" t="str">
        <f t="shared" ref="E29:AB29" si="18">IF(ISERROR(E82/$AC83*$B27),"",(E82/$AC83*$B27))</f>
        <v/>
      </c>
      <c r="F29" s="111" t="str">
        <f t="shared" si="18"/>
        <v/>
      </c>
      <c r="G29" s="111" t="str">
        <f t="shared" si="18"/>
        <v/>
      </c>
      <c r="H29" s="111" t="str">
        <f t="shared" si="18"/>
        <v/>
      </c>
      <c r="I29" s="111" t="str">
        <f t="shared" si="18"/>
        <v/>
      </c>
      <c r="J29" s="111" t="str">
        <f t="shared" si="18"/>
        <v/>
      </c>
      <c r="K29" s="111" t="str">
        <f t="shared" si="18"/>
        <v/>
      </c>
      <c r="L29" s="111" t="str">
        <f t="shared" si="18"/>
        <v/>
      </c>
      <c r="M29" s="111" t="str">
        <f t="shared" si="18"/>
        <v/>
      </c>
      <c r="N29" s="111" t="str">
        <f t="shared" si="18"/>
        <v/>
      </c>
      <c r="O29" s="111" t="str">
        <f t="shared" si="18"/>
        <v/>
      </c>
      <c r="P29" s="111" t="str">
        <f t="shared" si="18"/>
        <v/>
      </c>
      <c r="Q29" s="111" t="str">
        <f t="shared" si="18"/>
        <v/>
      </c>
      <c r="R29" s="111" t="str">
        <f t="shared" si="18"/>
        <v/>
      </c>
      <c r="S29" s="111" t="str">
        <f t="shared" si="18"/>
        <v/>
      </c>
      <c r="T29" s="111" t="str">
        <f t="shared" si="18"/>
        <v/>
      </c>
      <c r="U29" s="111" t="str">
        <f t="shared" si="18"/>
        <v/>
      </c>
      <c r="V29" s="111" t="str">
        <f t="shared" si="18"/>
        <v/>
      </c>
      <c r="W29" s="111" t="str">
        <f t="shared" si="18"/>
        <v/>
      </c>
      <c r="X29" s="111" t="str">
        <f t="shared" si="18"/>
        <v/>
      </c>
      <c r="Y29" s="111" t="str">
        <f t="shared" si="18"/>
        <v/>
      </c>
      <c r="Z29" s="111" t="str">
        <f t="shared" si="18"/>
        <v/>
      </c>
      <c r="AA29" s="111" t="str">
        <f t="shared" si="18"/>
        <v/>
      </c>
      <c r="AB29" s="112" t="str">
        <f t="shared" si="18"/>
        <v/>
      </c>
      <c r="AC29" s="113" t="e">
        <f>+SUM(E29:AB29)*D29</f>
        <v>#REF!</v>
      </c>
      <c r="AF29" s="1" t="str">
        <f>AF25</f>
        <v>FES</v>
      </c>
      <c r="AG29" s="1">
        <f>AG28</f>
        <v>5</v>
      </c>
    </row>
    <row r="30" spans="1:33" s="123" customFormat="1" ht="15.75" thickBot="1" x14ac:dyDescent="0.25">
      <c r="A30" s="179"/>
      <c r="B30" s="177"/>
      <c r="C30" s="114" t="s">
        <v>33</v>
      </c>
      <c r="D30" s="115" t="e">
        <f>+SUM(D27:D29)</f>
        <v>#REF!</v>
      </c>
      <c r="E30" s="120" t="str">
        <f t="shared" ref="E30:AB30" si="19">IF(ISERROR(E27*$D27+E28*$D28+E29*$D29),"",(E27*$D27+E28*$D28+E29*$D29))</f>
        <v/>
      </c>
      <c r="F30" s="121" t="str">
        <f t="shared" si="19"/>
        <v/>
      </c>
      <c r="G30" s="121" t="str">
        <f t="shared" si="19"/>
        <v/>
      </c>
      <c r="H30" s="121" t="str">
        <f t="shared" si="19"/>
        <v/>
      </c>
      <c r="I30" s="121" t="str">
        <f t="shared" si="19"/>
        <v/>
      </c>
      <c r="J30" s="121" t="str">
        <f t="shared" si="19"/>
        <v/>
      </c>
      <c r="K30" s="121" t="str">
        <f t="shared" si="19"/>
        <v/>
      </c>
      <c r="L30" s="121" t="str">
        <f t="shared" si="19"/>
        <v/>
      </c>
      <c r="M30" s="121" t="str">
        <f t="shared" si="19"/>
        <v/>
      </c>
      <c r="N30" s="121" t="str">
        <f t="shared" si="19"/>
        <v/>
      </c>
      <c r="O30" s="121" t="str">
        <f t="shared" si="19"/>
        <v/>
      </c>
      <c r="P30" s="121" t="str">
        <f t="shared" si="19"/>
        <v/>
      </c>
      <c r="Q30" s="121" t="str">
        <f t="shared" si="19"/>
        <v/>
      </c>
      <c r="R30" s="121" t="str">
        <f t="shared" si="19"/>
        <v/>
      </c>
      <c r="S30" s="121" t="str">
        <f t="shared" si="19"/>
        <v/>
      </c>
      <c r="T30" s="121" t="str">
        <f t="shared" si="19"/>
        <v/>
      </c>
      <c r="U30" s="121" t="str">
        <f t="shared" si="19"/>
        <v/>
      </c>
      <c r="V30" s="121" t="str">
        <f t="shared" si="19"/>
        <v/>
      </c>
      <c r="W30" s="121" t="str">
        <f t="shared" si="19"/>
        <v/>
      </c>
      <c r="X30" s="121" t="str">
        <f t="shared" si="19"/>
        <v/>
      </c>
      <c r="Y30" s="121" t="str">
        <f t="shared" si="19"/>
        <v/>
      </c>
      <c r="Z30" s="121" t="str">
        <f t="shared" si="19"/>
        <v/>
      </c>
      <c r="AA30" s="121" t="str">
        <f t="shared" si="19"/>
        <v/>
      </c>
      <c r="AB30" s="122" t="str">
        <f t="shared" si="19"/>
        <v/>
      </c>
      <c r="AC30" s="119" t="e">
        <f>+SUM(AC27:AC29)</f>
        <v>#REF!</v>
      </c>
    </row>
    <row r="31" spans="1:33" ht="15" x14ac:dyDescent="0.2">
      <c r="A31" s="178" t="e">
        <f>+DATE(#REF!,6,1)</f>
        <v>#REF!</v>
      </c>
      <c r="B31" s="176" t="e">
        <f>+#REF!</f>
        <v>#REF!</v>
      </c>
      <c r="C31" s="96" t="s">
        <v>34</v>
      </c>
      <c r="D31" s="97" t="e">
        <f>#REF!</f>
        <v>#REF!</v>
      </c>
      <c r="E31" s="98" t="str">
        <f t="shared" ref="E31:AB31" si="20">IF(ISERROR(E84/$AC87*$B31),"",(E84/$AC87*$B31))</f>
        <v/>
      </c>
      <c r="F31" s="99" t="str">
        <f t="shared" si="20"/>
        <v/>
      </c>
      <c r="G31" s="99" t="str">
        <f t="shared" si="20"/>
        <v/>
      </c>
      <c r="H31" s="99" t="str">
        <f t="shared" si="20"/>
        <v/>
      </c>
      <c r="I31" s="99" t="str">
        <f t="shared" si="20"/>
        <v/>
      </c>
      <c r="J31" s="99" t="str">
        <f t="shared" si="20"/>
        <v/>
      </c>
      <c r="K31" s="99" t="str">
        <f t="shared" si="20"/>
        <v/>
      </c>
      <c r="L31" s="99" t="str">
        <f t="shared" si="20"/>
        <v/>
      </c>
      <c r="M31" s="99" t="str">
        <f t="shared" si="20"/>
        <v/>
      </c>
      <c r="N31" s="99" t="str">
        <f t="shared" si="20"/>
        <v/>
      </c>
      <c r="O31" s="99" t="str">
        <f t="shared" si="20"/>
        <v/>
      </c>
      <c r="P31" s="99" t="str">
        <f t="shared" si="20"/>
        <v/>
      </c>
      <c r="Q31" s="99" t="str">
        <f t="shared" si="20"/>
        <v/>
      </c>
      <c r="R31" s="99" t="str">
        <f t="shared" si="20"/>
        <v/>
      </c>
      <c r="S31" s="99" t="str">
        <f t="shared" si="20"/>
        <v/>
      </c>
      <c r="T31" s="99" t="str">
        <f t="shared" si="20"/>
        <v/>
      </c>
      <c r="U31" s="99" t="str">
        <f t="shared" si="20"/>
        <v/>
      </c>
      <c r="V31" s="99" t="str">
        <f t="shared" si="20"/>
        <v/>
      </c>
      <c r="W31" s="99" t="str">
        <f t="shared" si="20"/>
        <v/>
      </c>
      <c r="X31" s="99" t="str">
        <f t="shared" si="20"/>
        <v/>
      </c>
      <c r="Y31" s="99" t="str">
        <f t="shared" si="20"/>
        <v/>
      </c>
      <c r="Z31" s="99" t="str">
        <f t="shared" si="20"/>
        <v/>
      </c>
      <c r="AA31" s="99" t="str">
        <f t="shared" si="20"/>
        <v/>
      </c>
      <c r="AB31" s="100" t="str">
        <f t="shared" si="20"/>
        <v/>
      </c>
      <c r="AC31" s="101" t="e">
        <f>+SUM(E31:AB31)*D31</f>
        <v>#REF!</v>
      </c>
      <c r="AF31" s="1" t="str">
        <f>AF27</f>
        <v>ORD</v>
      </c>
      <c r="AG31" s="1">
        <f>AG27+1</f>
        <v>6</v>
      </c>
    </row>
    <row r="32" spans="1:33" ht="15" x14ac:dyDescent="0.2">
      <c r="A32" s="178"/>
      <c r="B32" s="176"/>
      <c r="C32" s="102" t="s">
        <v>35</v>
      </c>
      <c r="D32" s="103" t="e">
        <f>#REF!</f>
        <v>#REF!</v>
      </c>
      <c r="E32" s="104" t="str">
        <f t="shared" ref="E32:AB32" si="21">IF(ISERROR(E85/$AC87*$B31),"",(E85/$AC87*$B31))</f>
        <v/>
      </c>
      <c r="F32" s="105" t="str">
        <f t="shared" si="21"/>
        <v/>
      </c>
      <c r="G32" s="105" t="str">
        <f t="shared" si="21"/>
        <v/>
      </c>
      <c r="H32" s="105" t="str">
        <f t="shared" si="21"/>
        <v/>
      </c>
      <c r="I32" s="105" t="str">
        <f t="shared" si="21"/>
        <v/>
      </c>
      <c r="J32" s="105" t="str">
        <f t="shared" si="21"/>
        <v/>
      </c>
      <c r="K32" s="105" t="str">
        <f t="shared" si="21"/>
        <v/>
      </c>
      <c r="L32" s="105" t="str">
        <f t="shared" si="21"/>
        <v/>
      </c>
      <c r="M32" s="105" t="str">
        <f t="shared" si="21"/>
        <v/>
      </c>
      <c r="N32" s="105" t="str">
        <f t="shared" si="21"/>
        <v/>
      </c>
      <c r="O32" s="105" t="str">
        <f t="shared" si="21"/>
        <v/>
      </c>
      <c r="P32" s="105" t="str">
        <f t="shared" si="21"/>
        <v/>
      </c>
      <c r="Q32" s="105" t="str">
        <f t="shared" si="21"/>
        <v/>
      </c>
      <c r="R32" s="105" t="str">
        <f t="shared" si="21"/>
        <v/>
      </c>
      <c r="S32" s="105" t="str">
        <f t="shared" si="21"/>
        <v/>
      </c>
      <c r="T32" s="105" t="str">
        <f t="shared" si="21"/>
        <v/>
      </c>
      <c r="U32" s="105" t="str">
        <f t="shared" si="21"/>
        <v/>
      </c>
      <c r="V32" s="105" t="str">
        <f t="shared" si="21"/>
        <v/>
      </c>
      <c r="W32" s="105" t="str">
        <f t="shared" si="21"/>
        <v/>
      </c>
      <c r="X32" s="105" t="str">
        <f t="shared" si="21"/>
        <v/>
      </c>
      <c r="Y32" s="105" t="str">
        <f t="shared" si="21"/>
        <v/>
      </c>
      <c r="Z32" s="105" t="str">
        <f t="shared" si="21"/>
        <v/>
      </c>
      <c r="AA32" s="105" t="str">
        <f t="shared" si="21"/>
        <v/>
      </c>
      <c r="AB32" s="106" t="str">
        <f t="shared" si="21"/>
        <v/>
      </c>
      <c r="AC32" s="107" t="e">
        <f>+SUM(E32:AB32)*D32</f>
        <v>#REF!</v>
      </c>
      <c r="AF32" s="1" t="str">
        <f>AF28</f>
        <v>SÁB</v>
      </c>
      <c r="AG32" s="1">
        <f>AG31</f>
        <v>6</v>
      </c>
    </row>
    <row r="33" spans="1:33" ht="15" x14ac:dyDescent="0.2">
      <c r="A33" s="178"/>
      <c r="B33" s="176"/>
      <c r="C33" s="108" t="s">
        <v>36</v>
      </c>
      <c r="D33" s="109" t="e">
        <f>#REF!</f>
        <v>#REF!</v>
      </c>
      <c r="E33" s="110" t="str">
        <f t="shared" ref="E33:AB33" si="22">IF(ISERROR(E86/$AC87*$B31),"",(E86/$AC87*$B31))</f>
        <v/>
      </c>
      <c r="F33" s="111" t="str">
        <f t="shared" si="22"/>
        <v/>
      </c>
      <c r="G33" s="111" t="str">
        <f t="shared" si="22"/>
        <v/>
      </c>
      <c r="H33" s="111" t="str">
        <f t="shared" si="22"/>
        <v/>
      </c>
      <c r="I33" s="111" t="str">
        <f t="shared" si="22"/>
        <v/>
      </c>
      <c r="J33" s="111" t="str">
        <f t="shared" si="22"/>
        <v/>
      </c>
      <c r="K33" s="111" t="str">
        <f t="shared" si="22"/>
        <v/>
      </c>
      <c r="L33" s="111" t="str">
        <f t="shared" si="22"/>
        <v/>
      </c>
      <c r="M33" s="111" t="str">
        <f t="shared" si="22"/>
        <v/>
      </c>
      <c r="N33" s="111" t="str">
        <f t="shared" si="22"/>
        <v/>
      </c>
      <c r="O33" s="111" t="str">
        <f t="shared" si="22"/>
        <v/>
      </c>
      <c r="P33" s="111" t="str">
        <f t="shared" si="22"/>
        <v/>
      </c>
      <c r="Q33" s="111" t="str">
        <f t="shared" si="22"/>
        <v/>
      </c>
      <c r="R33" s="111" t="str">
        <f t="shared" si="22"/>
        <v/>
      </c>
      <c r="S33" s="111" t="str">
        <f t="shared" si="22"/>
        <v/>
      </c>
      <c r="T33" s="111" t="str">
        <f t="shared" si="22"/>
        <v/>
      </c>
      <c r="U33" s="111" t="str">
        <f t="shared" si="22"/>
        <v/>
      </c>
      <c r="V33" s="111" t="str">
        <f t="shared" si="22"/>
        <v/>
      </c>
      <c r="W33" s="111" t="str">
        <f t="shared" si="22"/>
        <v/>
      </c>
      <c r="X33" s="111" t="str">
        <f t="shared" si="22"/>
        <v/>
      </c>
      <c r="Y33" s="111" t="str">
        <f t="shared" si="22"/>
        <v/>
      </c>
      <c r="Z33" s="111" t="str">
        <f t="shared" si="22"/>
        <v/>
      </c>
      <c r="AA33" s="111" t="str">
        <f t="shared" si="22"/>
        <v/>
      </c>
      <c r="AB33" s="112" t="str">
        <f t="shared" si="22"/>
        <v/>
      </c>
      <c r="AC33" s="113" t="e">
        <f>+SUM(E33:AB33)*D33</f>
        <v>#REF!</v>
      </c>
      <c r="AF33" s="1" t="str">
        <f>AF29</f>
        <v>FES</v>
      </c>
      <c r="AG33" s="1">
        <f>AG32</f>
        <v>6</v>
      </c>
    </row>
    <row r="34" spans="1:33" s="123" customFormat="1" ht="15.75" thickBot="1" x14ac:dyDescent="0.25">
      <c r="A34" s="179"/>
      <c r="B34" s="177"/>
      <c r="C34" s="114" t="s">
        <v>33</v>
      </c>
      <c r="D34" s="115" t="e">
        <f>+SUM(D31:D33)</f>
        <v>#REF!</v>
      </c>
      <c r="E34" s="120" t="str">
        <f t="shared" ref="E34:AB34" si="23">IF(ISERROR(E31*$D31+E32*$D32+E33*$D33),"",(E31*$D31+E32*$D32+E33*$D33))</f>
        <v/>
      </c>
      <c r="F34" s="121" t="str">
        <f t="shared" si="23"/>
        <v/>
      </c>
      <c r="G34" s="121" t="str">
        <f t="shared" si="23"/>
        <v/>
      </c>
      <c r="H34" s="121" t="str">
        <f t="shared" si="23"/>
        <v/>
      </c>
      <c r="I34" s="121" t="str">
        <f t="shared" si="23"/>
        <v/>
      </c>
      <c r="J34" s="121" t="str">
        <f t="shared" si="23"/>
        <v/>
      </c>
      <c r="K34" s="121" t="str">
        <f t="shared" si="23"/>
        <v/>
      </c>
      <c r="L34" s="121" t="str">
        <f t="shared" si="23"/>
        <v/>
      </c>
      <c r="M34" s="121" t="str">
        <f t="shared" si="23"/>
        <v/>
      </c>
      <c r="N34" s="121" t="str">
        <f t="shared" si="23"/>
        <v/>
      </c>
      <c r="O34" s="121" t="str">
        <f t="shared" si="23"/>
        <v/>
      </c>
      <c r="P34" s="121" t="str">
        <f t="shared" si="23"/>
        <v/>
      </c>
      <c r="Q34" s="121" t="str">
        <f t="shared" si="23"/>
        <v/>
      </c>
      <c r="R34" s="121" t="str">
        <f t="shared" si="23"/>
        <v/>
      </c>
      <c r="S34" s="121" t="str">
        <f t="shared" si="23"/>
        <v/>
      </c>
      <c r="T34" s="121" t="str">
        <f t="shared" si="23"/>
        <v/>
      </c>
      <c r="U34" s="121" t="str">
        <f t="shared" si="23"/>
        <v/>
      </c>
      <c r="V34" s="121" t="str">
        <f t="shared" si="23"/>
        <v/>
      </c>
      <c r="W34" s="121" t="str">
        <f t="shared" si="23"/>
        <v/>
      </c>
      <c r="X34" s="121" t="str">
        <f t="shared" si="23"/>
        <v/>
      </c>
      <c r="Y34" s="121" t="str">
        <f t="shared" si="23"/>
        <v/>
      </c>
      <c r="Z34" s="121" t="str">
        <f t="shared" si="23"/>
        <v/>
      </c>
      <c r="AA34" s="121" t="str">
        <f t="shared" si="23"/>
        <v/>
      </c>
      <c r="AB34" s="122" t="str">
        <f t="shared" si="23"/>
        <v/>
      </c>
      <c r="AC34" s="119" t="e">
        <f>+SUM(AC31:AC33)</f>
        <v>#REF!</v>
      </c>
    </row>
    <row r="35" spans="1:33" ht="15" x14ac:dyDescent="0.2">
      <c r="A35" s="178" t="e">
        <f>+DATE(#REF!,7,1)</f>
        <v>#REF!</v>
      </c>
      <c r="B35" s="176" t="e">
        <f>+#REF!</f>
        <v>#REF!</v>
      </c>
      <c r="C35" s="96" t="s">
        <v>34</v>
      </c>
      <c r="D35" s="97" t="e">
        <f>#REF!</f>
        <v>#REF!</v>
      </c>
      <c r="E35" s="98" t="str">
        <f t="shared" ref="E35:AB35" si="24">IF(ISERROR(E88/$AC91*$B35),"",(E88/$AC91*$B35))</f>
        <v/>
      </c>
      <c r="F35" s="99" t="str">
        <f t="shared" si="24"/>
        <v/>
      </c>
      <c r="G35" s="99" t="str">
        <f t="shared" si="24"/>
        <v/>
      </c>
      <c r="H35" s="99" t="str">
        <f t="shared" si="24"/>
        <v/>
      </c>
      <c r="I35" s="99" t="str">
        <f t="shared" si="24"/>
        <v/>
      </c>
      <c r="J35" s="99" t="str">
        <f t="shared" si="24"/>
        <v/>
      </c>
      <c r="K35" s="99" t="str">
        <f t="shared" si="24"/>
        <v/>
      </c>
      <c r="L35" s="99" t="str">
        <f t="shared" si="24"/>
        <v/>
      </c>
      <c r="M35" s="99" t="str">
        <f t="shared" si="24"/>
        <v/>
      </c>
      <c r="N35" s="99" t="str">
        <f t="shared" si="24"/>
        <v/>
      </c>
      <c r="O35" s="99" t="str">
        <f t="shared" si="24"/>
        <v/>
      </c>
      <c r="P35" s="99" t="str">
        <f t="shared" si="24"/>
        <v/>
      </c>
      <c r="Q35" s="99" t="str">
        <f t="shared" si="24"/>
        <v/>
      </c>
      <c r="R35" s="99" t="str">
        <f t="shared" si="24"/>
        <v/>
      </c>
      <c r="S35" s="99" t="str">
        <f t="shared" si="24"/>
        <v/>
      </c>
      <c r="T35" s="99" t="str">
        <f t="shared" si="24"/>
        <v/>
      </c>
      <c r="U35" s="99" t="str">
        <f t="shared" si="24"/>
        <v/>
      </c>
      <c r="V35" s="99" t="str">
        <f t="shared" si="24"/>
        <v/>
      </c>
      <c r="W35" s="99" t="str">
        <f t="shared" si="24"/>
        <v/>
      </c>
      <c r="X35" s="99" t="str">
        <f t="shared" si="24"/>
        <v/>
      </c>
      <c r="Y35" s="99" t="str">
        <f t="shared" si="24"/>
        <v/>
      </c>
      <c r="Z35" s="99" t="str">
        <f t="shared" si="24"/>
        <v/>
      </c>
      <c r="AA35" s="99" t="str">
        <f t="shared" si="24"/>
        <v/>
      </c>
      <c r="AB35" s="100" t="str">
        <f t="shared" si="24"/>
        <v/>
      </c>
      <c r="AC35" s="101" t="e">
        <f>+SUM(E35:AB35)*D35</f>
        <v>#REF!</v>
      </c>
      <c r="AF35" s="1" t="str">
        <f>AF31</f>
        <v>ORD</v>
      </c>
      <c r="AG35" s="1">
        <f>AG31+1</f>
        <v>7</v>
      </c>
    </row>
    <row r="36" spans="1:33" ht="15" x14ac:dyDescent="0.2">
      <c r="A36" s="178"/>
      <c r="B36" s="176"/>
      <c r="C36" s="102" t="s">
        <v>35</v>
      </c>
      <c r="D36" s="103" t="e">
        <f>#REF!</f>
        <v>#REF!</v>
      </c>
      <c r="E36" s="104" t="str">
        <f t="shared" ref="E36:AB36" si="25">IF(ISERROR(E89/$AC91*$B35),"",(E89/$AC91*$B35))</f>
        <v/>
      </c>
      <c r="F36" s="105" t="str">
        <f t="shared" si="25"/>
        <v/>
      </c>
      <c r="G36" s="105" t="str">
        <f t="shared" si="25"/>
        <v/>
      </c>
      <c r="H36" s="105" t="str">
        <f t="shared" si="25"/>
        <v/>
      </c>
      <c r="I36" s="105" t="str">
        <f t="shared" si="25"/>
        <v/>
      </c>
      <c r="J36" s="105" t="str">
        <f t="shared" si="25"/>
        <v/>
      </c>
      <c r="K36" s="105" t="str">
        <f t="shared" si="25"/>
        <v/>
      </c>
      <c r="L36" s="105" t="str">
        <f t="shared" si="25"/>
        <v/>
      </c>
      <c r="M36" s="105" t="str">
        <f t="shared" si="25"/>
        <v/>
      </c>
      <c r="N36" s="105" t="str">
        <f t="shared" si="25"/>
        <v/>
      </c>
      <c r="O36" s="105" t="str">
        <f t="shared" si="25"/>
        <v/>
      </c>
      <c r="P36" s="105" t="str">
        <f t="shared" si="25"/>
        <v/>
      </c>
      <c r="Q36" s="105" t="str">
        <f t="shared" si="25"/>
        <v/>
      </c>
      <c r="R36" s="105" t="str">
        <f t="shared" si="25"/>
        <v/>
      </c>
      <c r="S36" s="105" t="str">
        <f t="shared" si="25"/>
        <v/>
      </c>
      <c r="T36" s="105" t="str">
        <f t="shared" si="25"/>
        <v/>
      </c>
      <c r="U36" s="105" t="str">
        <f t="shared" si="25"/>
        <v/>
      </c>
      <c r="V36" s="105" t="str">
        <f t="shared" si="25"/>
        <v/>
      </c>
      <c r="W36" s="105" t="str">
        <f t="shared" si="25"/>
        <v/>
      </c>
      <c r="X36" s="105" t="str">
        <f t="shared" si="25"/>
        <v/>
      </c>
      <c r="Y36" s="105" t="str">
        <f t="shared" si="25"/>
        <v/>
      </c>
      <c r="Z36" s="105" t="str">
        <f t="shared" si="25"/>
        <v/>
      </c>
      <c r="AA36" s="105" t="str">
        <f t="shared" si="25"/>
        <v/>
      </c>
      <c r="AB36" s="106" t="str">
        <f t="shared" si="25"/>
        <v/>
      </c>
      <c r="AC36" s="107" t="e">
        <f>+SUM(E36:AB36)*D36</f>
        <v>#REF!</v>
      </c>
      <c r="AF36" s="1" t="str">
        <f>AF32</f>
        <v>SÁB</v>
      </c>
      <c r="AG36" s="1">
        <f>AG35</f>
        <v>7</v>
      </c>
    </row>
    <row r="37" spans="1:33" ht="15" x14ac:dyDescent="0.2">
      <c r="A37" s="178"/>
      <c r="B37" s="176"/>
      <c r="C37" s="108" t="s">
        <v>36</v>
      </c>
      <c r="D37" s="109" t="e">
        <f>#REF!</f>
        <v>#REF!</v>
      </c>
      <c r="E37" s="110" t="str">
        <f t="shared" ref="E37:AB37" si="26">IF(ISERROR(E90/$AC91*$B35),"",(E90/$AC91*$B35))</f>
        <v/>
      </c>
      <c r="F37" s="111" t="str">
        <f t="shared" si="26"/>
        <v/>
      </c>
      <c r="G37" s="111" t="str">
        <f t="shared" si="26"/>
        <v/>
      </c>
      <c r="H37" s="111" t="str">
        <f t="shared" si="26"/>
        <v/>
      </c>
      <c r="I37" s="111" t="str">
        <f t="shared" si="26"/>
        <v/>
      </c>
      <c r="J37" s="111" t="str">
        <f t="shared" si="26"/>
        <v/>
      </c>
      <c r="K37" s="111" t="str">
        <f t="shared" si="26"/>
        <v/>
      </c>
      <c r="L37" s="111" t="str">
        <f t="shared" si="26"/>
        <v/>
      </c>
      <c r="M37" s="111" t="str">
        <f t="shared" si="26"/>
        <v/>
      </c>
      <c r="N37" s="111" t="str">
        <f t="shared" si="26"/>
        <v/>
      </c>
      <c r="O37" s="111" t="str">
        <f t="shared" si="26"/>
        <v/>
      </c>
      <c r="P37" s="111" t="str">
        <f t="shared" si="26"/>
        <v/>
      </c>
      <c r="Q37" s="111" t="str">
        <f t="shared" si="26"/>
        <v/>
      </c>
      <c r="R37" s="111" t="str">
        <f t="shared" si="26"/>
        <v/>
      </c>
      <c r="S37" s="111" t="str">
        <f t="shared" si="26"/>
        <v/>
      </c>
      <c r="T37" s="111" t="str">
        <f t="shared" si="26"/>
        <v/>
      </c>
      <c r="U37" s="111" t="str">
        <f t="shared" si="26"/>
        <v/>
      </c>
      <c r="V37" s="111" t="str">
        <f t="shared" si="26"/>
        <v/>
      </c>
      <c r="W37" s="111" t="str">
        <f t="shared" si="26"/>
        <v/>
      </c>
      <c r="X37" s="111" t="str">
        <f t="shared" si="26"/>
        <v/>
      </c>
      <c r="Y37" s="111" t="str">
        <f t="shared" si="26"/>
        <v/>
      </c>
      <c r="Z37" s="111" t="str">
        <f t="shared" si="26"/>
        <v/>
      </c>
      <c r="AA37" s="111" t="str">
        <f t="shared" si="26"/>
        <v/>
      </c>
      <c r="AB37" s="112" t="str">
        <f t="shared" si="26"/>
        <v/>
      </c>
      <c r="AC37" s="113" t="e">
        <f>+SUM(E37:AB37)*D37</f>
        <v>#REF!</v>
      </c>
      <c r="AF37" s="1" t="str">
        <f>AF33</f>
        <v>FES</v>
      </c>
      <c r="AG37" s="1">
        <f>AG36</f>
        <v>7</v>
      </c>
    </row>
    <row r="38" spans="1:33" s="123" customFormat="1" ht="15.75" thickBot="1" x14ac:dyDescent="0.25">
      <c r="A38" s="179"/>
      <c r="B38" s="177"/>
      <c r="C38" s="114" t="s">
        <v>33</v>
      </c>
      <c r="D38" s="115" t="e">
        <f>+SUM(D35:D37)</f>
        <v>#REF!</v>
      </c>
      <c r="E38" s="120" t="str">
        <f t="shared" ref="E38:AB38" si="27">IF(ISERROR(E35*$D35+E36*$D36+E37*$D37),"",(E35*$D35+E36*$D36+E37*$D37))</f>
        <v/>
      </c>
      <c r="F38" s="121" t="str">
        <f t="shared" si="27"/>
        <v/>
      </c>
      <c r="G38" s="121" t="str">
        <f t="shared" si="27"/>
        <v/>
      </c>
      <c r="H38" s="121" t="str">
        <f t="shared" si="27"/>
        <v/>
      </c>
      <c r="I38" s="121" t="str">
        <f t="shared" si="27"/>
        <v/>
      </c>
      <c r="J38" s="121" t="str">
        <f t="shared" si="27"/>
        <v/>
      </c>
      <c r="K38" s="121" t="str">
        <f t="shared" si="27"/>
        <v/>
      </c>
      <c r="L38" s="121" t="str">
        <f t="shared" si="27"/>
        <v/>
      </c>
      <c r="M38" s="121" t="str">
        <f t="shared" si="27"/>
        <v/>
      </c>
      <c r="N38" s="121" t="str">
        <f t="shared" si="27"/>
        <v/>
      </c>
      <c r="O38" s="121" t="str">
        <f t="shared" si="27"/>
        <v/>
      </c>
      <c r="P38" s="121" t="str">
        <f t="shared" si="27"/>
        <v/>
      </c>
      <c r="Q38" s="121" t="str">
        <f t="shared" si="27"/>
        <v/>
      </c>
      <c r="R38" s="121" t="str">
        <f t="shared" si="27"/>
        <v/>
      </c>
      <c r="S38" s="121" t="str">
        <f t="shared" si="27"/>
        <v/>
      </c>
      <c r="T38" s="121" t="str">
        <f t="shared" si="27"/>
        <v/>
      </c>
      <c r="U38" s="121" t="str">
        <f t="shared" si="27"/>
        <v/>
      </c>
      <c r="V38" s="121" t="str">
        <f t="shared" si="27"/>
        <v/>
      </c>
      <c r="W38" s="121" t="str">
        <f t="shared" si="27"/>
        <v/>
      </c>
      <c r="X38" s="121" t="str">
        <f t="shared" si="27"/>
        <v/>
      </c>
      <c r="Y38" s="121" t="str">
        <f t="shared" si="27"/>
        <v/>
      </c>
      <c r="Z38" s="121" t="str">
        <f t="shared" si="27"/>
        <v/>
      </c>
      <c r="AA38" s="121" t="str">
        <f t="shared" si="27"/>
        <v/>
      </c>
      <c r="AB38" s="122" t="str">
        <f t="shared" si="27"/>
        <v/>
      </c>
      <c r="AC38" s="119" t="e">
        <f>+SUM(AC35:AC37)</f>
        <v>#REF!</v>
      </c>
    </row>
    <row r="39" spans="1:33" ht="15" x14ac:dyDescent="0.2">
      <c r="A39" s="178" t="e">
        <f>+DATE(#REF!,8,1)</f>
        <v>#REF!</v>
      </c>
      <c r="B39" s="176" t="e">
        <f>+#REF!</f>
        <v>#REF!</v>
      </c>
      <c r="C39" s="96" t="s">
        <v>34</v>
      </c>
      <c r="D39" s="97" t="e">
        <f>#REF!</f>
        <v>#REF!</v>
      </c>
      <c r="E39" s="98" t="str">
        <f t="shared" ref="E39:AB39" si="28">IF(ISERROR(E92/$AC95*$B39),"",(E92/$AC95*$B39))</f>
        <v/>
      </c>
      <c r="F39" s="99" t="str">
        <f t="shared" si="28"/>
        <v/>
      </c>
      <c r="G39" s="99" t="str">
        <f t="shared" si="28"/>
        <v/>
      </c>
      <c r="H39" s="99" t="str">
        <f t="shared" si="28"/>
        <v/>
      </c>
      <c r="I39" s="99" t="str">
        <f t="shared" si="28"/>
        <v/>
      </c>
      <c r="J39" s="99" t="str">
        <f t="shared" si="28"/>
        <v/>
      </c>
      <c r="K39" s="99" t="str">
        <f t="shared" si="28"/>
        <v/>
      </c>
      <c r="L39" s="99" t="str">
        <f t="shared" si="28"/>
        <v/>
      </c>
      <c r="M39" s="99" t="str">
        <f t="shared" si="28"/>
        <v/>
      </c>
      <c r="N39" s="99" t="str">
        <f t="shared" si="28"/>
        <v/>
      </c>
      <c r="O39" s="99" t="str">
        <f t="shared" si="28"/>
        <v/>
      </c>
      <c r="P39" s="99" t="str">
        <f t="shared" si="28"/>
        <v/>
      </c>
      <c r="Q39" s="99" t="str">
        <f t="shared" si="28"/>
        <v/>
      </c>
      <c r="R39" s="99" t="str">
        <f t="shared" si="28"/>
        <v/>
      </c>
      <c r="S39" s="99" t="str">
        <f t="shared" si="28"/>
        <v/>
      </c>
      <c r="T39" s="99" t="str">
        <f t="shared" si="28"/>
        <v/>
      </c>
      <c r="U39" s="99" t="str">
        <f t="shared" si="28"/>
        <v/>
      </c>
      <c r="V39" s="99" t="str">
        <f t="shared" si="28"/>
        <v/>
      </c>
      <c r="W39" s="99" t="str">
        <f t="shared" si="28"/>
        <v/>
      </c>
      <c r="X39" s="99" t="str">
        <f t="shared" si="28"/>
        <v/>
      </c>
      <c r="Y39" s="99" t="str">
        <f t="shared" si="28"/>
        <v/>
      </c>
      <c r="Z39" s="99" t="str">
        <f t="shared" si="28"/>
        <v/>
      </c>
      <c r="AA39" s="99" t="str">
        <f t="shared" si="28"/>
        <v/>
      </c>
      <c r="AB39" s="100" t="str">
        <f t="shared" si="28"/>
        <v/>
      </c>
      <c r="AC39" s="101" t="e">
        <f>+SUM(E39:AB39)*D39</f>
        <v>#REF!</v>
      </c>
      <c r="AF39" s="1" t="str">
        <f>AF35</f>
        <v>ORD</v>
      </c>
      <c r="AG39" s="1">
        <f>AG35+1</f>
        <v>8</v>
      </c>
    </row>
    <row r="40" spans="1:33" ht="15" x14ac:dyDescent="0.2">
      <c r="A40" s="178"/>
      <c r="B40" s="176"/>
      <c r="C40" s="102" t="s">
        <v>35</v>
      </c>
      <c r="D40" s="103" t="e">
        <f>#REF!</f>
        <v>#REF!</v>
      </c>
      <c r="E40" s="104" t="str">
        <f t="shared" ref="E40:AB40" si="29">IF(ISERROR(E93/$AC95*$B39),"",(E93/$AC95*$B39))</f>
        <v/>
      </c>
      <c r="F40" s="105" t="str">
        <f t="shared" si="29"/>
        <v/>
      </c>
      <c r="G40" s="105" t="str">
        <f t="shared" si="29"/>
        <v/>
      </c>
      <c r="H40" s="105" t="str">
        <f t="shared" si="29"/>
        <v/>
      </c>
      <c r="I40" s="105" t="str">
        <f t="shared" si="29"/>
        <v/>
      </c>
      <c r="J40" s="105" t="str">
        <f t="shared" si="29"/>
        <v/>
      </c>
      <c r="K40" s="105" t="str">
        <f t="shared" si="29"/>
        <v/>
      </c>
      <c r="L40" s="105" t="str">
        <f t="shared" si="29"/>
        <v/>
      </c>
      <c r="M40" s="105" t="str">
        <f t="shared" si="29"/>
        <v/>
      </c>
      <c r="N40" s="105" t="str">
        <f t="shared" si="29"/>
        <v/>
      </c>
      <c r="O40" s="105" t="str">
        <f t="shared" si="29"/>
        <v/>
      </c>
      <c r="P40" s="105" t="str">
        <f t="shared" si="29"/>
        <v/>
      </c>
      <c r="Q40" s="105" t="str">
        <f t="shared" si="29"/>
        <v/>
      </c>
      <c r="R40" s="105" t="str">
        <f t="shared" si="29"/>
        <v/>
      </c>
      <c r="S40" s="105" t="str">
        <f t="shared" si="29"/>
        <v/>
      </c>
      <c r="T40" s="105" t="str">
        <f t="shared" si="29"/>
        <v/>
      </c>
      <c r="U40" s="105" t="str">
        <f t="shared" si="29"/>
        <v/>
      </c>
      <c r="V40" s="105" t="str">
        <f t="shared" si="29"/>
        <v/>
      </c>
      <c r="W40" s="105" t="str">
        <f t="shared" si="29"/>
        <v/>
      </c>
      <c r="X40" s="105" t="str">
        <f t="shared" si="29"/>
        <v/>
      </c>
      <c r="Y40" s="105" t="str">
        <f t="shared" si="29"/>
        <v/>
      </c>
      <c r="Z40" s="105" t="str">
        <f t="shared" si="29"/>
        <v/>
      </c>
      <c r="AA40" s="105" t="str">
        <f t="shared" si="29"/>
        <v/>
      </c>
      <c r="AB40" s="106" t="str">
        <f t="shared" si="29"/>
        <v/>
      </c>
      <c r="AC40" s="107" t="e">
        <f>+SUM(E40:AB40)*D40</f>
        <v>#REF!</v>
      </c>
      <c r="AF40" s="1" t="str">
        <f>AF36</f>
        <v>SÁB</v>
      </c>
      <c r="AG40" s="1">
        <f>AG39</f>
        <v>8</v>
      </c>
    </row>
    <row r="41" spans="1:33" ht="15" x14ac:dyDescent="0.2">
      <c r="A41" s="178"/>
      <c r="B41" s="176"/>
      <c r="C41" s="108" t="s">
        <v>36</v>
      </c>
      <c r="D41" s="109" t="e">
        <f>#REF!</f>
        <v>#REF!</v>
      </c>
      <c r="E41" s="110" t="str">
        <f t="shared" ref="E41:AB41" si="30">IF(ISERROR(E94/$AC95*$B39),"",(E94/$AC95*$B39))</f>
        <v/>
      </c>
      <c r="F41" s="111" t="str">
        <f t="shared" si="30"/>
        <v/>
      </c>
      <c r="G41" s="111" t="str">
        <f t="shared" si="30"/>
        <v/>
      </c>
      <c r="H41" s="111" t="str">
        <f t="shared" si="30"/>
        <v/>
      </c>
      <c r="I41" s="111" t="str">
        <f t="shared" si="30"/>
        <v/>
      </c>
      <c r="J41" s="111" t="str">
        <f t="shared" si="30"/>
        <v/>
      </c>
      <c r="K41" s="111" t="str">
        <f t="shared" si="30"/>
        <v/>
      </c>
      <c r="L41" s="111" t="str">
        <f t="shared" si="30"/>
        <v/>
      </c>
      <c r="M41" s="111" t="str">
        <f t="shared" si="30"/>
        <v/>
      </c>
      <c r="N41" s="111" t="str">
        <f t="shared" si="30"/>
        <v/>
      </c>
      <c r="O41" s="111" t="str">
        <f t="shared" si="30"/>
        <v/>
      </c>
      <c r="P41" s="111" t="str">
        <f t="shared" si="30"/>
        <v/>
      </c>
      <c r="Q41" s="111" t="str">
        <f t="shared" si="30"/>
        <v/>
      </c>
      <c r="R41" s="111" t="str">
        <f t="shared" si="30"/>
        <v/>
      </c>
      <c r="S41" s="111" t="str">
        <f t="shared" si="30"/>
        <v/>
      </c>
      <c r="T41" s="111" t="str">
        <f t="shared" si="30"/>
        <v/>
      </c>
      <c r="U41" s="111" t="str">
        <f t="shared" si="30"/>
        <v/>
      </c>
      <c r="V41" s="111" t="str">
        <f t="shared" si="30"/>
        <v/>
      </c>
      <c r="W41" s="111" t="str">
        <f t="shared" si="30"/>
        <v/>
      </c>
      <c r="X41" s="111" t="str">
        <f t="shared" si="30"/>
        <v/>
      </c>
      <c r="Y41" s="111" t="str">
        <f t="shared" si="30"/>
        <v/>
      </c>
      <c r="Z41" s="111" t="str">
        <f t="shared" si="30"/>
        <v/>
      </c>
      <c r="AA41" s="111" t="str">
        <f t="shared" si="30"/>
        <v/>
      </c>
      <c r="AB41" s="112" t="str">
        <f t="shared" si="30"/>
        <v/>
      </c>
      <c r="AC41" s="113" t="e">
        <f>+SUM(E41:AB41)*D41</f>
        <v>#REF!</v>
      </c>
      <c r="AF41" s="1" t="str">
        <f>AF37</f>
        <v>FES</v>
      </c>
      <c r="AG41" s="1">
        <f>AG40</f>
        <v>8</v>
      </c>
    </row>
    <row r="42" spans="1:33" s="123" customFormat="1" ht="15.75" thickBot="1" x14ac:dyDescent="0.25">
      <c r="A42" s="179"/>
      <c r="B42" s="177"/>
      <c r="C42" s="114" t="s">
        <v>33</v>
      </c>
      <c r="D42" s="115" t="e">
        <f>+SUM(D39:D41)</f>
        <v>#REF!</v>
      </c>
      <c r="E42" s="120" t="str">
        <f t="shared" ref="E42:AB42" si="31">IF(ISERROR(E39*$D39+E40*$D40+E41*$D41),"",(E39*$D39+E40*$D40+E41*$D41))</f>
        <v/>
      </c>
      <c r="F42" s="121" t="str">
        <f t="shared" si="31"/>
        <v/>
      </c>
      <c r="G42" s="121" t="str">
        <f t="shared" si="31"/>
        <v/>
      </c>
      <c r="H42" s="121" t="str">
        <f t="shared" si="31"/>
        <v/>
      </c>
      <c r="I42" s="121" t="str">
        <f t="shared" si="31"/>
        <v/>
      </c>
      <c r="J42" s="121" t="str">
        <f t="shared" si="31"/>
        <v/>
      </c>
      <c r="K42" s="121" t="str">
        <f t="shared" si="31"/>
        <v/>
      </c>
      <c r="L42" s="121" t="str">
        <f t="shared" si="31"/>
        <v/>
      </c>
      <c r="M42" s="121" t="str">
        <f t="shared" si="31"/>
        <v/>
      </c>
      <c r="N42" s="121" t="str">
        <f t="shared" si="31"/>
        <v/>
      </c>
      <c r="O42" s="121" t="str">
        <f t="shared" si="31"/>
        <v/>
      </c>
      <c r="P42" s="121" t="str">
        <f t="shared" si="31"/>
        <v/>
      </c>
      <c r="Q42" s="121" t="str">
        <f t="shared" si="31"/>
        <v/>
      </c>
      <c r="R42" s="121" t="str">
        <f t="shared" si="31"/>
        <v/>
      </c>
      <c r="S42" s="121" t="str">
        <f t="shared" si="31"/>
        <v/>
      </c>
      <c r="T42" s="121" t="str">
        <f t="shared" si="31"/>
        <v/>
      </c>
      <c r="U42" s="121" t="str">
        <f t="shared" si="31"/>
        <v/>
      </c>
      <c r="V42" s="121" t="str">
        <f t="shared" si="31"/>
        <v/>
      </c>
      <c r="W42" s="121" t="str">
        <f t="shared" si="31"/>
        <v/>
      </c>
      <c r="X42" s="121" t="str">
        <f t="shared" si="31"/>
        <v/>
      </c>
      <c r="Y42" s="121" t="str">
        <f t="shared" si="31"/>
        <v/>
      </c>
      <c r="Z42" s="121" t="str">
        <f t="shared" si="31"/>
        <v/>
      </c>
      <c r="AA42" s="121" t="str">
        <f t="shared" si="31"/>
        <v/>
      </c>
      <c r="AB42" s="122" t="str">
        <f t="shared" si="31"/>
        <v/>
      </c>
      <c r="AC42" s="119" t="e">
        <f>+SUM(AC39:AC41)</f>
        <v>#REF!</v>
      </c>
    </row>
    <row r="43" spans="1:33" ht="15" x14ac:dyDescent="0.2">
      <c r="A43" s="178" t="e">
        <f>+DATE(#REF!,9,1)</f>
        <v>#REF!</v>
      </c>
      <c r="B43" s="176" t="e">
        <f>+#REF!</f>
        <v>#REF!</v>
      </c>
      <c r="C43" s="96" t="s">
        <v>34</v>
      </c>
      <c r="D43" s="97" t="e">
        <f>#REF!</f>
        <v>#REF!</v>
      </c>
      <c r="E43" s="98" t="str">
        <f t="shared" ref="E43:AB43" si="32">IF(ISERROR(E96/$AC99*$B43),"",(E96/$AC99*$B43))</f>
        <v/>
      </c>
      <c r="F43" s="99" t="str">
        <f t="shared" si="32"/>
        <v/>
      </c>
      <c r="G43" s="99" t="str">
        <f t="shared" si="32"/>
        <v/>
      </c>
      <c r="H43" s="99" t="str">
        <f t="shared" si="32"/>
        <v/>
      </c>
      <c r="I43" s="99" t="str">
        <f t="shared" si="32"/>
        <v/>
      </c>
      <c r="J43" s="99" t="str">
        <f t="shared" si="32"/>
        <v/>
      </c>
      <c r="K43" s="99" t="str">
        <f t="shared" si="32"/>
        <v/>
      </c>
      <c r="L43" s="99" t="str">
        <f t="shared" si="32"/>
        <v/>
      </c>
      <c r="M43" s="99" t="str">
        <f t="shared" si="32"/>
        <v/>
      </c>
      <c r="N43" s="99" t="str">
        <f t="shared" si="32"/>
        <v/>
      </c>
      <c r="O43" s="99" t="str">
        <f t="shared" si="32"/>
        <v/>
      </c>
      <c r="P43" s="99" t="str">
        <f t="shared" si="32"/>
        <v/>
      </c>
      <c r="Q43" s="99" t="str">
        <f t="shared" si="32"/>
        <v/>
      </c>
      <c r="R43" s="99" t="str">
        <f t="shared" si="32"/>
        <v/>
      </c>
      <c r="S43" s="99" t="str">
        <f t="shared" si="32"/>
        <v/>
      </c>
      <c r="T43" s="99" t="str">
        <f t="shared" si="32"/>
        <v/>
      </c>
      <c r="U43" s="99" t="str">
        <f t="shared" si="32"/>
        <v/>
      </c>
      <c r="V43" s="99" t="str">
        <f t="shared" si="32"/>
        <v/>
      </c>
      <c r="W43" s="99" t="str">
        <f t="shared" si="32"/>
        <v/>
      </c>
      <c r="X43" s="99" t="str">
        <f t="shared" si="32"/>
        <v/>
      </c>
      <c r="Y43" s="99" t="str">
        <f t="shared" si="32"/>
        <v/>
      </c>
      <c r="Z43" s="99" t="str">
        <f t="shared" si="32"/>
        <v/>
      </c>
      <c r="AA43" s="99" t="str">
        <f t="shared" si="32"/>
        <v/>
      </c>
      <c r="AB43" s="100" t="str">
        <f t="shared" si="32"/>
        <v/>
      </c>
      <c r="AC43" s="101" t="e">
        <f>+SUM(E43:AB43)*D43</f>
        <v>#REF!</v>
      </c>
      <c r="AF43" s="1" t="str">
        <f>AF39</f>
        <v>ORD</v>
      </c>
      <c r="AG43" s="1">
        <f>AG39+1</f>
        <v>9</v>
      </c>
    </row>
    <row r="44" spans="1:33" ht="15" x14ac:dyDescent="0.2">
      <c r="A44" s="178"/>
      <c r="B44" s="176"/>
      <c r="C44" s="102" t="s">
        <v>35</v>
      </c>
      <c r="D44" s="103" t="e">
        <f>#REF!</f>
        <v>#REF!</v>
      </c>
      <c r="E44" s="104" t="str">
        <f t="shared" ref="E44:AB44" si="33">IF(ISERROR(E97/$AC99*$B43),"",(E97/$AC99*$B43))</f>
        <v/>
      </c>
      <c r="F44" s="105" t="str">
        <f t="shared" si="33"/>
        <v/>
      </c>
      <c r="G44" s="105" t="str">
        <f t="shared" si="33"/>
        <v/>
      </c>
      <c r="H44" s="105" t="str">
        <f t="shared" si="33"/>
        <v/>
      </c>
      <c r="I44" s="105" t="str">
        <f t="shared" si="33"/>
        <v/>
      </c>
      <c r="J44" s="105" t="str">
        <f t="shared" si="33"/>
        <v/>
      </c>
      <c r="K44" s="105" t="str">
        <f t="shared" si="33"/>
        <v/>
      </c>
      <c r="L44" s="105" t="str">
        <f t="shared" si="33"/>
        <v/>
      </c>
      <c r="M44" s="105" t="str">
        <f t="shared" si="33"/>
        <v/>
      </c>
      <c r="N44" s="105" t="str">
        <f t="shared" si="33"/>
        <v/>
      </c>
      <c r="O44" s="105" t="str">
        <f t="shared" si="33"/>
        <v/>
      </c>
      <c r="P44" s="105" t="str">
        <f t="shared" si="33"/>
        <v/>
      </c>
      <c r="Q44" s="105" t="str">
        <f t="shared" si="33"/>
        <v/>
      </c>
      <c r="R44" s="105" t="str">
        <f t="shared" si="33"/>
        <v/>
      </c>
      <c r="S44" s="105" t="str">
        <f t="shared" si="33"/>
        <v/>
      </c>
      <c r="T44" s="105" t="str">
        <f t="shared" si="33"/>
        <v/>
      </c>
      <c r="U44" s="105" t="str">
        <f t="shared" si="33"/>
        <v/>
      </c>
      <c r="V44" s="105" t="str">
        <f t="shared" si="33"/>
        <v/>
      </c>
      <c r="W44" s="105" t="str">
        <f t="shared" si="33"/>
        <v/>
      </c>
      <c r="X44" s="105" t="str">
        <f t="shared" si="33"/>
        <v/>
      </c>
      <c r="Y44" s="105" t="str">
        <f t="shared" si="33"/>
        <v/>
      </c>
      <c r="Z44" s="105" t="str">
        <f t="shared" si="33"/>
        <v/>
      </c>
      <c r="AA44" s="105" t="str">
        <f t="shared" si="33"/>
        <v/>
      </c>
      <c r="AB44" s="106" t="str">
        <f t="shared" si="33"/>
        <v/>
      </c>
      <c r="AC44" s="107" t="e">
        <f>+SUM(E44:AB44)*D44</f>
        <v>#REF!</v>
      </c>
      <c r="AF44" s="1" t="str">
        <f>AF40</f>
        <v>SÁB</v>
      </c>
      <c r="AG44" s="1">
        <f>AG43</f>
        <v>9</v>
      </c>
    </row>
    <row r="45" spans="1:33" ht="15" x14ac:dyDescent="0.2">
      <c r="A45" s="178"/>
      <c r="B45" s="176"/>
      <c r="C45" s="108" t="s">
        <v>36</v>
      </c>
      <c r="D45" s="109" t="e">
        <f>#REF!</f>
        <v>#REF!</v>
      </c>
      <c r="E45" s="110" t="str">
        <f t="shared" ref="E45:AB45" si="34">IF(ISERROR(E98/$AC99*$B43),"",(E98/$AC99*$B43))</f>
        <v/>
      </c>
      <c r="F45" s="111" t="str">
        <f t="shared" si="34"/>
        <v/>
      </c>
      <c r="G45" s="111" t="str">
        <f t="shared" si="34"/>
        <v/>
      </c>
      <c r="H45" s="111" t="str">
        <f t="shared" si="34"/>
        <v/>
      </c>
      <c r="I45" s="111" t="str">
        <f t="shared" si="34"/>
        <v/>
      </c>
      <c r="J45" s="111" t="str">
        <f t="shared" si="34"/>
        <v/>
      </c>
      <c r="K45" s="111" t="str">
        <f t="shared" si="34"/>
        <v/>
      </c>
      <c r="L45" s="111" t="str">
        <f t="shared" si="34"/>
        <v/>
      </c>
      <c r="M45" s="111" t="str">
        <f t="shared" si="34"/>
        <v/>
      </c>
      <c r="N45" s="111" t="str">
        <f t="shared" si="34"/>
        <v/>
      </c>
      <c r="O45" s="111" t="str">
        <f t="shared" si="34"/>
        <v/>
      </c>
      <c r="P45" s="111" t="str">
        <f t="shared" si="34"/>
        <v/>
      </c>
      <c r="Q45" s="111" t="str">
        <f t="shared" si="34"/>
        <v/>
      </c>
      <c r="R45" s="111" t="str">
        <f t="shared" si="34"/>
        <v/>
      </c>
      <c r="S45" s="111" t="str">
        <f t="shared" si="34"/>
        <v/>
      </c>
      <c r="T45" s="111" t="str">
        <f t="shared" si="34"/>
        <v/>
      </c>
      <c r="U45" s="111" t="str">
        <f t="shared" si="34"/>
        <v/>
      </c>
      <c r="V45" s="111" t="str">
        <f t="shared" si="34"/>
        <v/>
      </c>
      <c r="W45" s="111" t="str">
        <f t="shared" si="34"/>
        <v/>
      </c>
      <c r="X45" s="111" t="str">
        <f t="shared" si="34"/>
        <v/>
      </c>
      <c r="Y45" s="111" t="str">
        <f t="shared" si="34"/>
        <v/>
      </c>
      <c r="Z45" s="111" t="str">
        <f t="shared" si="34"/>
        <v/>
      </c>
      <c r="AA45" s="111" t="str">
        <f t="shared" si="34"/>
        <v/>
      </c>
      <c r="AB45" s="112" t="str">
        <f t="shared" si="34"/>
        <v/>
      </c>
      <c r="AC45" s="113" t="e">
        <f>+SUM(E45:AB45)*D45</f>
        <v>#REF!</v>
      </c>
      <c r="AF45" s="1" t="str">
        <f>AF41</f>
        <v>FES</v>
      </c>
      <c r="AG45" s="1">
        <f>AG44</f>
        <v>9</v>
      </c>
    </row>
    <row r="46" spans="1:33" ht="15" thickBot="1" x14ac:dyDescent="0.25">
      <c r="A46" s="179"/>
      <c r="B46" s="177"/>
      <c r="C46" s="124" t="s">
        <v>33</v>
      </c>
      <c r="D46" s="125" t="e">
        <f>+SUM(D43:D45)</f>
        <v>#REF!</v>
      </c>
      <c r="E46" s="116" t="str">
        <f t="shared" ref="E46:AB46" si="35">IF(ISERROR(E43*$D43+E44*$D44+E45*$D45),"",(E43*$D43+E44*$D44+E45*$D45))</f>
        <v/>
      </c>
      <c r="F46" s="117" t="str">
        <f t="shared" si="35"/>
        <v/>
      </c>
      <c r="G46" s="117" t="str">
        <f t="shared" si="35"/>
        <v/>
      </c>
      <c r="H46" s="117" t="str">
        <f t="shared" si="35"/>
        <v/>
      </c>
      <c r="I46" s="117" t="str">
        <f t="shared" si="35"/>
        <v/>
      </c>
      <c r="J46" s="117" t="str">
        <f t="shared" si="35"/>
        <v/>
      </c>
      <c r="K46" s="117" t="str">
        <f t="shared" si="35"/>
        <v/>
      </c>
      <c r="L46" s="117" t="str">
        <f t="shared" si="35"/>
        <v/>
      </c>
      <c r="M46" s="117" t="str">
        <f t="shared" si="35"/>
        <v/>
      </c>
      <c r="N46" s="117" t="str">
        <f t="shared" si="35"/>
        <v/>
      </c>
      <c r="O46" s="117" t="str">
        <f t="shared" si="35"/>
        <v/>
      </c>
      <c r="P46" s="117" t="str">
        <f t="shared" si="35"/>
        <v/>
      </c>
      <c r="Q46" s="117" t="str">
        <f t="shared" si="35"/>
        <v/>
      </c>
      <c r="R46" s="117" t="str">
        <f t="shared" si="35"/>
        <v/>
      </c>
      <c r="S46" s="117" t="str">
        <f t="shared" si="35"/>
        <v/>
      </c>
      <c r="T46" s="117" t="str">
        <f t="shared" si="35"/>
        <v/>
      </c>
      <c r="U46" s="117" t="str">
        <f t="shared" si="35"/>
        <v/>
      </c>
      <c r="V46" s="117" t="str">
        <f t="shared" si="35"/>
        <v/>
      </c>
      <c r="W46" s="117" t="str">
        <f t="shared" si="35"/>
        <v/>
      </c>
      <c r="X46" s="117" t="str">
        <f t="shared" si="35"/>
        <v/>
      </c>
      <c r="Y46" s="117" t="str">
        <f t="shared" si="35"/>
        <v/>
      </c>
      <c r="Z46" s="117" t="str">
        <f t="shared" si="35"/>
        <v/>
      </c>
      <c r="AA46" s="117" t="str">
        <f t="shared" si="35"/>
        <v/>
      </c>
      <c r="AB46" s="118" t="str">
        <f t="shared" si="35"/>
        <v/>
      </c>
      <c r="AC46" s="126" t="e">
        <f>+SUM(AC43:AC45)</f>
        <v>#REF!</v>
      </c>
    </row>
    <row r="47" spans="1:33" ht="15" x14ac:dyDescent="0.2">
      <c r="A47" s="178" t="e">
        <f>+DATE(#REF!,10,1)</f>
        <v>#REF!</v>
      </c>
      <c r="B47" s="176" t="e">
        <f>+#REF!</f>
        <v>#REF!</v>
      </c>
      <c r="C47" s="96" t="s">
        <v>34</v>
      </c>
      <c r="D47" s="97" t="e">
        <f>#REF!</f>
        <v>#REF!</v>
      </c>
      <c r="E47" s="98" t="str">
        <f t="shared" ref="E47:AB47" si="36">IF(ISERROR(E100/$AC103*$B47),"",(E100/$AC103*$B47))</f>
        <v/>
      </c>
      <c r="F47" s="99" t="str">
        <f t="shared" si="36"/>
        <v/>
      </c>
      <c r="G47" s="99" t="str">
        <f t="shared" si="36"/>
        <v/>
      </c>
      <c r="H47" s="99" t="str">
        <f t="shared" si="36"/>
        <v/>
      </c>
      <c r="I47" s="99" t="str">
        <f t="shared" si="36"/>
        <v/>
      </c>
      <c r="J47" s="99" t="str">
        <f t="shared" si="36"/>
        <v/>
      </c>
      <c r="K47" s="99" t="str">
        <f t="shared" si="36"/>
        <v/>
      </c>
      <c r="L47" s="99" t="str">
        <f t="shared" si="36"/>
        <v/>
      </c>
      <c r="M47" s="99" t="str">
        <f t="shared" si="36"/>
        <v/>
      </c>
      <c r="N47" s="99" t="str">
        <f t="shared" si="36"/>
        <v/>
      </c>
      <c r="O47" s="99" t="str">
        <f t="shared" si="36"/>
        <v/>
      </c>
      <c r="P47" s="99" t="str">
        <f t="shared" si="36"/>
        <v/>
      </c>
      <c r="Q47" s="99" t="str">
        <f t="shared" si="36"/>
        <v/>
      </c>
      <c r="R47" s="99" t="str">
        <f t="shared" si="36"/>
        <v/>
      </c>
      <c r="S47" s="99" t="str">
        <f t="shared" si="36"/>
        <v/>
      </c>
      <c r="T47" s="99" t="str">
        <f t="shared" si="36"/>
        <v/>
      </c>
      <c r="U47" s="99" t="str">
        <f t="shared" si="36"/>
        <v/>
      </c>
      <c r="V47" s="99" t="str">
        <f t="shared" si="36"/>
        <v/>
      </c>
      <c r="W47" s="99" t="str">
        <f t="shared" si="36"/>
        <v/>
      </c>
      <c r="X47" s="99" t="str">
        <f t="shared" si="36"/>
        <v/>
      </c>
      <c r="Y47" s="99" t="str">
        <f t="shared" si="36"/>
        <v/>
      </c>
      <c r="Z47" s="99" t="str">
        <f t="shared" si="36"/>
        <v/>
      </c>
      <c r="AA47" s="99" t="str">
        <f t="shared" si="36"/>
        <v/>
      </c>
      <c r="AB47" s="100" t="str">
        <f t="shared" si="36"/>
        <v/>
      </c>
      <c r="AC47" s="101" t="e">
        <f>+SUM(E47:AB47)*D47</f>
        <v>#REF!</v>
      </c>
      <c r="AF47" s="1" t="str">
        <f>AF43</f>
        <v>ORD</v>
      </c>
      <c r="AG47" s="1">
        <f>AG43+1</f>
        <v>10</v>
      </c>
    </row>
    <row r="48" spans="1:33" ht="15" x14ac:dyDescent="0.2">
      <c r="A48" s="178"/>
      <c r="B48" s="176"/>
      <c r="C48" s="102" t="s">
        <v>35</v>
      </c>
      <c r="D48" s="103" t="e">
        <f>#REF!</f>
        <v>#REF!</v>
      </c>
      <c r="E48" s="104" t="str">
        <f t="shared" ref="E48:AB48" si="37">IF(ISERROR(E101/$AC103*$B47),"",(E101/$AC103*$B47))</f>
        <v/>
      </c>
      <c r="F48" s="105" t="str">
        <f t="shared" si="37"/>
        <v/>
      </c>
      <c r="G48" s="105" t="str">
        <f t="shared" si="37"/>
        <v/>
      </c>
      <c r="H48" s="105" t="str">
        <f t="shared" si="37"/>
        <v/>
      </c>
      <c r="I48" s="105" t="str">
        <f t="shared" si="37"/>
        <v/>
      </c>
      <c r="J48" s="105" t="str">
        <f t="shared" si="37"/>
        <v/>
      </c>
      <c r="K48" s="105" t="str">
        <f t="shared" si="37"/>
        <v/>
      </c>
      <c r="L48" s="105" t="str">
        <f t="shared" si="37"/>
        <v/>
      </c>
      <c r="M48" s="105" t="str">
        <f t="shared" si="37"/>
        <v/>
      </c>
      <c r="N48" s="105" t="str">
        <f t="shared" si="37"/>
        <v/>
      </c>
      <c r="O48" s="105" t="str">
        <f t="shared" si="37"/>
        <v/>
      </c>
      <c r="P48" s="105" t="str">
        <f t="shared" si="37"/>
        <v/>
      </c>
      <c r="Q48" s="105" t="str">
        <f t="shared" si="37"/>
        <v/>
      </c>
      <c r="R48" s="105" t="str">
        <f t="shared" si="37"/>
        <v/>
      </c>
      <c r="S48" s="105" t="str">
        <f t="shared" si="37"/>
        <v/>
      </c>
      <c r="T48" s="105" t="str">
        <f t="shared" si="37"/>
        <v/>
      </c>
      <c r="U48" s="105" t="str">
        <f t="shared" si="37"/>
        <v/>
      </c>
      <c r="V48" s="105" t="str">
        <f t="shared" si="37"/>
        <v/>
      </c>
      <c r="W48" s="105" t="str">
        <f t="shared" si="37"/>
        <v/>
      </c>
      <c r="X48" s="105" t="str">
        <f t="shared" si="37"/>
        <v/>
      </c>
      <c r="Y48" s="105" t="str">
        <f t="shared" si="37"/>
        <v/>
      </c>
      <c r="Z48" s="105" t="str">
        <f t="shared" si="37"/>
        <v/>
      </c>
      <c r="AA48" s="105" t="str">
        <f t="shared" si="37"/>
        <v/>
      </c>
      <c r="AB48" s="106" t="str">
        <f t="shared" si="37"/>
        <v/>
      </c>
      <c r="AC48" s="107" t="e">
        <f>+SUM(E48:AB48)*D48</f>
        <v>#REF!</v>
      </c>
      <c r="AF48" s="1" t="str">
        <f>AF44</f>
        <v>SÁB</v>
      </c>
      <c r="AG48" s="1">
        <f>AG47</f>
        <v>10</v>
      </c>
    </row>
    <row r="49" spans="1:33" ht="15" x14ac:dyDescent="0.2">
      <c r="A49" s="178"/>
      <c r="B49" s="176"/>
      <c r="C49" s="108" t="s">
        <v>36</v>
      </c>
      <c r="D49" s="109" t="e">
        <f>#REF!</f>
        <v>#REF!</v>
      </c>
      <c r="E49" s="110" t="str">
        <f t="shared" ref="E49:AB49" si="38">IF(ISERROR(E102/$AC103*$B47),"",(E102/$AC103*$B47))</f>
        <v/>
      </c>
      <c r="F49" s="111" t="str">
        <f t="shared" si="38"/>
        <v/>
      </c>
      <c r="G49" s="111" t="str">
        <f t="shared" si="38"/>
        <v/>
      </c>
      <c r="H49" s="111" t="str">
        <f t="shared" si="38"/>
        <v/>
      </c>
      <c r="I49" s="111" t="str">
        <f t="shared" si="38"/>
        <v/>
      </c>
      <c r="J49" s="111" t="str">
        <f t="shared" si="38"/>
        <v/>
      </c>
      <c r="K49" s="111" t="str">
        <f t="shared" si="38"/>
        <v/>
      </c>
      <c r="L49" s="111" t="str">
        <f t="shared" si="38"/>
        <v/>
      </c>
      <c r="M49" s="111" t="str">
        <f t="shared" si="38"/>
        <v/>
      </c>
      <c r="N49" s="111" t="str">
        <f t="shared" si="38"/>
        <v/>
      </c>
      <c r="O49" s="111" t="str">
        <f t="shared" si="38"/>
        <v/>
      </c>
      <c r="P49" s="111" t="str">
        <f t="shared" si="38"/>
        <v/>
      </c>
      <c r="Q49" s="111" t="str">
        <f t="shared" si="38"/>
        <v/>
      </c>
      <c r="R49" s="111" t="str">
        <f t="shared" si="38"/>
        <v/>
      </c>
      <c r="S49" s="111" t="str">
        <f t="shared" si="38"/>
        <v/>
      </c>
      <c r="T49" s="111" t="str">
        <f t="shared" si="38"/>
        <v/>
      </c>
      <c r="U49" s="111" t="str">
        <f t="shared" si="38"/>
        <v/>
      </c>
      <c r="V49" s="111" t="str">
        <f t="shared" si="38"/>
        <v/>
      </c>
      <c r="W49" s="111" t="str">
        <f t="shared" si="38"/>
        <v/>
      </c>
      <c r="X49" s="111" t="str">
        <f t="shared" si="38"/>
        <v/>
      </c>
      <c r="Y49" s="111" t="str">
        <f t="shared" si="38"/>
        <v/>
      </c>
      <c r="Z49" s="111" t="str">
        <f t="shared" si="38"/>
        <v/>
      </c>
      <c r="AA49" s="111" t="str">
        <f t="shared" si="38"/>
        <v/>
      </c>
      <c r="AB49" s="112" t="str">
        <f t="shared" si="38"/>
        <v/>
      </c>
      <c r="AC49" s="113" t="e">
        <f>+SUM(E49:AB49)*D49</f>
        <v>#REF!</v>
      </c>
      <c r="AF49" s="1" t="str">
        <f>AF45</f>
        <v>FES</v>
      </c>
      <c r="AG49" s="1">
        <f>AG48</f>
        <v>10</v>
      </c>
    </row>
    <row r="50" spans="1:33" s="123" customFormat="1" ht="15.75" thickBot="1" x14ac:dyDescent="0.25">
      <c r="A50" s="179"/>
      <c r="B50" s="177"/>
      <c r="C50" s="114" t="s">
        <v>33</v>
      </c>
      <c r="D50" s="115" t="e">
        <f>+SUM(D47:D49)</f>
        <v>#REF!</v>
      </c>
      <c r="E50" s="120" t="str">
        <f t="shared" ref="E50:AB50" si="39">IF(ISERROR(E47*$D47+E48*$D48+E49*$D49),"",(E47*$D47+E48*$D48+E49*$D49))</f>
        <v/>
      </c>
      <c r="F50" s="121" t="str">
        <f t="shared" si="39"/>
        <v/>
      </c>
      <c r="G50" s="121" t="str">
        <f t="shared" si="39"/>
        <v/>
      </c>
      <c r="H50" s="121" t="str">
        <f t="shared" si="39"/>
        <v/>
      </c>
      <c r="I50" s="121" t="str">
        <f t="shared" si="39"/>
        <v/>
      </c>
      <c r="J50" s="121" t="str">
        <f t="shared" si="39"/>
        <v/>
      </c>
      <c r="K50" s="121" t="str">
        <f t="shared" si="39"/>
        <v/>
      </c>
      <c r="L50" s="121" t="str">
        <f t="shared" si="39"/>
        <v/>
      </c>
      <c r="M50" s="121" t="str">
        <f t="shared" si="39"/>
        <v/>
      </c>
      <c r="N50" s="121" t="str">
        <f t="shared" si="39"/>
        <v/>
      </c>
      <c r="O50" s="121" t="str">
        <f t="shared" si="39"/>
        <v/>
      </c>
      <c r="P50" s="121" t="str">
        <f t="shared" si="39"/>
        <v/>
      </c>
      <c r="Q50" s="121" t="str">
        <f t="shared" si="39"/>
        <v/>
      </c>
      <c r="R50" s="121" t="str">
        <f t="shared" si="39"/>
        <v/>
      </c>
      <c r="S50" s="121" t="str">
        <f t="shared" si="39"/>
        <v/>
      </c>
      <c r="T50" s="121" t="str">
        <f t="shared" si="39"/>
        <v/>
      </c>
      <c r="U50" s="121" t="str">
        <f t="shared" si="39"/>
        <v/>
      </c>
      <c r="V50" s="121" t="str">
        <f t="shared" si="39"/>
        <v/>
      </c>
      <c r="W50" s="121" t="str">
        <f t="shared" si="39"/>
        <v/>
      </c>
      <c r="X50" s="121" t="str">
        <f t="shared" si="39"/>
        <v/>
      </c>
      <c r="Y50" s="121" t="str">
        <f t="shared" si="39"/>
        <v/>
      </c>
      <c r="Z50" s="121" t="str">
        <f t="shared" si="39"/>
        <v/>
      </c>
      <c r="AA50" s="121" t="str">
        <f t="shared" si="39"/>
        <v/>
      </c>
      <c r="AB50" s="122" t="str">
        <f t="shared" si="39"/>
        <v/>
      </c>
      <c r="AC50" s="119" t="e">
        <f>+SUM(AC47:AC49)</f>
        <v>#REF!</v>
      </c>
    </row>
    <row r="51" spans="1:33" ht="15" x14ac:dyDescent="0.2">
      <c r="A51" s="178" t="e">
        <f>+DATE(#REF!,11,1)</f>
        <v>#REF!</v>
      </c>
      <c r="B51" s="176" t="e">
        <f>+#REF!</f>
        <v>#REF!</v>
      </c>
      <c r="C51" s="96" t="s">
        <v>34</v>
      </c>
      <c r="D51" s="97" t="e">
        <f>#REF!</f>
        <v>#REF!</v>
      </c>
      <c r="E51" s="98" t="str">
        <f t="shared" ref="E51:AB51" si="40">IF(ISERROR(E104/$AC107*$B51),"",(E104/$AC107*$B51))</f>
        <v/>
      </c>
      <c r="F51" s="99" t="str">
        <f t="shared" si="40"/>
        <v/>
      </c>
      <c r="G51" s="99" t="str">
        <f t="shared" si="40"/>
        <v/>
      </c>
      <c r="H51" s="99" t="str">
        <f t="shared" si="40"/>
        <v/>
      </c>
      <c r="I51" s="99" t="str">
        <f t="shared" si="40"/>
        <v/>
      </c>
      <c r="J51" s="99" t="str">
        <f t="shared" si="40"/>
        <v/>
      </c>
      <c r="K51" s="99" t="str">
        <f t="shared" si="40"/>
        <v/>
      </c>
      <c r="L51" s="99" t="str">
        <f t="shared" si="40"/>
        <v/>
      </c>
      <c r="M51" s="99" t="str">
        <f t="shared" si="40"/>
        <v/>
      </c>
      <c r="N51" s="99" t="str">
        <f t="shared" si="40"/>
        <v/>
      </c>
      <c r="O51" s="99" t="str">
        <f t="shared" si="40"/>
        <v/>
      </c>
      <c r="P51" s="99" t="str">
        <f t="shared" si="40"/>
        <v/>
      </c>
      <c r="Q51" s="99" t="str">
        <f t="shared" si="40"/>
        <v/>
      </c>
      <c r="R51" s="99" t="str">
        <f t="shared" si="40"/>
        <v/>
      </c>
      <c r="S51" s="99" t="str">
        <f t="shared" si="40"/>
        <v/>
      </c>
      <c r="T51" s="99" t="str">
        <f t="shared" si="40"/>
        <v/>
      </c>
      <c r="U51" s="99" t="str">
        <f t="shared" si="40"/>
        <v/>
      </c>
      <c r="V51" s="99" t="str">
        <f t="shared" si="40"/>
        <v/>
      </c>
      <c r="W51" s="99" t="str">
        <f t="shared" si="40"/>
        <v/>
      </c>
      <c r="X51" s="99" t="str">
        <f t="shared" si="40"/>
        <v/>
      </c>
      <c r="Y51" s="99" t="str">
        <f t="shared" si="40"/>
        <v/>
      </c>
      <c r="Z51" s="99" t="str">
        <f t="shared" si="40"/>
        <v/>
      </c>
      <c r="AA51" s="99" t="str">
        <f t="shared" si="40"/>
        <v/>
      </c>
      <c r="AB51" s="100" t="str">
        <f t="shared" si="40"/>
        <v/>
      </c>
      <c r="AC51" s="101" t="e">
        <f>+SUM(E51:AB51)*D51</f>
        <v>#REF!</v>
      </c>
      <c r="AF51" s="1" t="str">
        <f>AF47</f>
        <v>ORD</v>
      </c>
      <c r="AG51" s="1">
        <f>AG47+1</f>
        <v>11</v>
      </c>
    </row>
    <row r="52" spans="1:33" ht="15" x14ac:dyDescent="0.2">
      <c r="A52" s="178"/>
      <c r="B52" s="176"/>
      <c r="C52" s="102" t="s">
        <v>35</v>
      </c>
      <c r="D52" s="103" t="e">
        <f>#REF!</f>
        <v>#REF!</v>
      </c>
      <c r="E52" s="104" t="str">
        <f t="shared" ref="E52:AB52" si="41">IF(ISERROR(E105/$AC107*$B51),"",(E105/$AC107*$B51))</f>
        <v/>
      </c>
      <c r="F52" s="105" t="str">
        <f t="shared" si="41"/>
        <v/>
      </c>
      <c r="G52" s="105" t="str">
        <f t="shared" si="41"/>
        <v/>
      </c>
      <c r="H52" s="105" t="str">
        <f>IF(ISERROR(H105/$AC107*$B51),"",(H105/$AC107*$B51))</f>
        <v/>
      </c>
      <c r="I52" s="105" t="str">
        <f t="shared" si="41"/>
        <v/>
      </c>
      <c r="J52" s="105" t="str">
        <f t="shared" si="41"/>
        <v/>
      </c>
      <c r="K52" s="105" t="str">
        <f t="shared" si="41"/>
        <v/>
      </c>
      <c r="L52" s="105" t="str">
        <f t="shared" si="41"/>
        <v/>
      </c>
      <c r="M52" s="105" t="str">
        <f t="shared" si="41"/>
        <v/>
      </c>
      <c r="N52" s="105" t="str">
        <f t="shared" si="41"/>
        <v/>
      </c>
      <c r="O52" s="105" t="str">
        <f t="shared" si="41"/>
        <v/>
      </c>
      <c r="P52" s="105" t="str">
        <f t="shared" si="41"/>
        <v/>
      </c>
      <c r="Q52" s="105" t="str">
        <f t="shared" si="41"/>
        <v/>
      </c>
      <c r="R52" s="105" t="str">
        <f t="shared" si="41"/>
        <v/>
      </c>
      <c r="S52" s="105" t="str">
        <f t="shared" si="41"/>
        <v/>
      </c>
      <c r="T52" s="105" t="str">
        <f t="shared" si="41"/>
        <v/>
      </c>
      <c r="U52" s="105" t="str">
        <f t="shared" si="41"/>
        <v/>
      </c>
      <c r="V52" s="105" t="str">
        <f t="shared" si="41"/>
        <v/>
      </c>
      <c r="W52" s="105" t="str">
        <f t="shared" si="41"/>
        <v/>
      </c>
      <c r="X52" s="105" t="str">
        <f t="shared" si="41"/>
        <v/>
      </c>
      <c r="Y52" s="105" t="str">
        <f t="shared" si="41"/>
        <v/>
      </c>
      <c r="Z52" s="105" t="str">
        <f t="shared" si="41"/>
        <v/>
      </c>
      <c r="AA52" s="105" t="str">
        <f t="shared" si="41"/>
        <v/>
      </c>
      <c r="AB52" s="106" t="str">
        <f t="shared" si="41"/>
        <v/>
      </c>
      <c r="AC52" s="107" t="e">
        <f>+SUM(E52:AB52)*D52</f>
        <v>#REF!</v>
      </c>
      <c r="AF52" s="1" t="str">
        <f>AF48</f>
        <v>SÁB</v>
      </c>
      <c r="AG52" s="1">
        <f>AG51</f>
        <v>11</v>
      </c>
    </row>
    <row r="53" spans="1:33" ht="15" x14ac:dyDescent="0.2">
      <c r="A53" s="178"/>
      <c r="B53" s="176"/>
      <c r="C53" s="108" t="s">
        <v>36</v>
      </c>
      <c r="D53" s="109" t="e">
        <f>#REF!</f>
        <v>#REF!</v>
      </c>
      <c r="E53" s="110" t="str">
        <f t="shared" ref="E53:AB53" si="42">IF(ISERROR(E106/$AC107*$B51),"",(E106/$AC107*$B51))</f>
        <v/>
      </c>
      <c r="F53" s="111" t="str">
        <f t="shared" si="42"/>
        <v/>
      </c>
      <c r="G53" s="111" t="str">
        <f t="shared" si="42"/>
        <v/>
      </c>
      <c r="H53" s="111" t="str">
        <f t="shared" si="42"/>
        <v/>
      </c>
      <c r="I53" s="111" t="str">
        <f t="shared" si="42"/>
        <v/>
      </c>
      <c r="J53" s="111" t="str">
        <f t="shared" si="42"/>
        <v/>
      </c>
      <c r="K53" s="111" t="str">
        <f t="shared" si="42"/>
        <v/>
      </c>
      <c r="L53" s="111" t="str">
        <f t="shared" si="42"/>
        <v/>
      </c>
      <c r="M53" s="111" t="str">
        <f t="shared" si="42"/>
        <v/>
      </c>
      <c r="N53" s="111" t="str">
        <f t="shared" si="42"/>
        <v/>
      </c>
      <c r="O53" s="111" t="str">
        <f t="shared" si="42"/>
        <v/>
      </c>
      <c r="P53" s="111" t="str">
        <f t="shared" si="42"/>
        <v/>
      </c>
      <c r="Q53" s="111" t="str">
        <f t="shared" si="42"/>
        <v/>
      </c>
      <c r="R53" s="111" t="str">
        <f t="shared" si="42"/>
        <v/>
      </c>
      <c r="S53" s="111" t="str">
        <f t="shared" si="42"/>
        <v/>
      </c>
      <c r="T53" s="111" t="str">
        <f t="shared" si="42"/>
        <v/>
      </c>
      <c r="U53" s="111" t="str">
        <f t="shared" si="42"/>
        <v/>
      </c>
      <c r="V53" s="111" t="str">
        <f t="shared" si="42"/>
        <v/>
      </c>
      <c r="W53" s="111" t="str">
        <f t="shared" si="42"/>
        <v/>
      </c>
      <c r="X53" s="111" t="str">
        <f t="shared" si="42"/>
        <v/>
      </c>
      <c r="Y53" s="111" t="str">
        <f t="shared" si="42"/>
        <v/>
      </c>
      <c r="Z53" s="111" t="str">
        <f t="shared" si="42"/>
        <v/>
      </c>
      <c r="AA53" s="111" t="str">
        <f t="shared" si="42"/>
        <v/>
      </c>
      <c r="AB53" s="112" t="str">
        <f t="shared" si="42"/>
        <v/>
      </c>
      <c r="AC53" s="113" t="e">
        <f>+SUM(E53:AB53)*D53</f>
        <v>#REF!</v>
      </c>
      <c r="AF53" s="1" t="str">
        <f>AF49</f>
        <v>FES</v>
      </c>
      <c r="AG53" s="1">
        <f>AG52</f>
        <v>11</v>
      </c>
    </row>
    <row r="54" spans="1:33" s="123" customFormat="1" ht="15.75" thickBot="1" x14ac:dyDescent="0.25">
      <c r="A54" s="179"/>
      <c r="B54" s="177"/>
      <c r="C54" s="114" t="s">
        <v>33</v>
      </c>
      <c r="D54" s="115" t="e">
        <f>+SUM(D51:D53)</f>
        <v>#REF!</v>
      </c>
      <c r="E54" s="120" t="str">
        <f t="shared" ref="E54:AB54" si="43">IF(ISERROR(E51*$D51+E52*$D52+E53*$D53),"",(E51*$D51+E52*$D52+E53*$D53))</f>
        <v/>
      </c>
      <c r="F54" s="121" t="str">
        <f t="shared" si="43"/>
        <v/>
      </c>
      <c r="G54" s="121" t="str">
        <f t="shared" si="43"/>
        <v/>
      </c>
      <c r="H54" s="121" t="str">
        <f t="shared" si="43"/>
        <v/>
      </c>
      <c r="I54" s="121" t="str">
        <f t="shared" si="43"/>
        <v/>
      </c>
      <c r="J54" s="121" t="str">
        <f t="shared" si="43"/>
        <v/>
      </c>
      <c r="K54" s="121" t="str">
        <f t="shared" si="43"/>
        <v/>
      </c>
      <c r="L54" s="121" t="str">
        <f t="shared" si="43"/>
        <v/>
      </c>
      <c r="M54" s="121" t="str">
        <f t="shared" si="43"/>
        <v/>
      </c>
      <c r="N54" s="121" t="str">
        <f t="shared" si="43"/>
        <v/>
      </c>
      <c r="O54" s="121" t="str">
        <f t="shared" si="43"/>
        <v/>
      </c>
      <c r="P54" s="121" t="str">
        <f t="shared" si="43"/>
        <v/>
      </c>
      <c r="Q54" s="121" t="str">
        <f t="shared" si="43"/>
        <v/>
      </c>
      <c r="R54" s="121" t="str">
        <f t="shared" si="43"/>
        <v/>
      </c>
      <c r="S54" s="121" t="str">
        <f t="shared" si="43"/>
        <v/>
      </c>
      <c r="T54" s="121" t="str">
        <f t="shared" si="43"/>
        <v/>
      </c>
      <c r="U54" s="121" t="str">
        <f t="shared" si="43"/>
        <v/>
      </c>
      <c r="V54" s="121" t="str">
        <f t="shared" si="43"/>
        <v/>
      </c>
      <c r="W54" s="121" t="str">
        <f t="shared" si="43"/>
        <v/>
      </c>
      <c r="X54" s="121" t="str">
        <f t="shared" si="43"/>
        <v/>
      </c>
      <c r="Y54" s="121" t="str">
        <f t="shared" si="43"/>
        <v/>
      </c>
      <c r="Z54" s="121" t="str">
        <f t="shared" si="43"/>
        <v/>
      </c>
      <c r="AA54" s="121" t="str">
        <f t="shared" si="43"/>
        <v/>
      </c>
      <c r="AB54" s="122" t="str">
        <f t="shared" si="43"/>
        <v/>
      </c>
      <c r="AC54" s="119" t="e">
        <f>+SUM(AC51:AC53)</f>
        <v>#REF!</v>
      </c>
    </row>
    <row r="55" spans="1:33" ht="15.75" x14ac:dyDescent="0.2">
      <c r="A55" s="178" t="e">
        <f>+DATE(#REF!,12,1)</f>
        <v>#REF!</v>
      </c>
      <c r="B55" s="176" t="e">
        <f>+#REF!</f>
        <v>#REF!</v>
      </c>
      <c r="C55" s="96" t="s">
        <v>34</v>
      </c>
      <c r="D55" s="97" t="e">
        <f>#REF!</f>
        <v>#REF!</v>
      </c>
      <c r="E55" s="127" t="str">
        <f t="shared" ref="E55:AB55" si="44">IF(ISERROR(E108/$AC111*$B55),"",(E108/$AC111*$B55))</f>
        <v/>
      </c>
      <c r="F55" s="128" t="str">
        <f t="shared" si="44"/>
        <v/>
      </c>
      <c r="G55" s="128" t="str">
        <f t="shared" si="44"/>
        <v/>
      </c>
      <c r="H55" s="128" t="str">
        <f t="shared" si="44"/>
        <v/>
      </c>
      <c r="I55" s="128" t="str">
        <f t="shared" si="44"/>
        <v/>
      </c>
      <c r="J55" s="128" t="str">
        <f t="shared" si="44"/>
        <v/>
      </c>
      <c r="K55" s="128" t="str">
        <f t="shared" si="44"/>
        <v/>
      </c>
      <c r="L55" s="128" t="str">
        <f t="shared" si="44"/>
        <v/>
      </c>
      <c r="M55" s="128" t="str">
        <f t="shared" si="44"/>
        <v/>
      </c>
      <c r="N55" s="128" t="str">
        <f t="shared" si="44"/>
        <v/>
      </c>
      <c r="O55" s="128" t="str">
        <f t="shared" si="44"/>
        <v/>
      </c>
      <c r="P55" s="128" t="str">
        <f t="shared" si="44"/>
        <v/>
      </c>
      <c r="Q55" s="128" t="str">
        <f t="shared" si="44"/>
        <v/>
      </c>
      <c r="R55" s="128" t="str">
        <f t="shared" si="44"/>
        <v/>
      </c>
      <c r="S55" s="128" t="str">
        <f t="shared" si="44"/>
        <v/>
      </c>
      <c r="T55" s="128" t="str">
        <f t="shared" si="44"/>
        <v/>
      </c>
      <c r="U55" s="128" t="str">
        <f t="shared" si="44"/>
        <v/>
      </c>
      <c r="V55" s="128" t="str">
        <f t="shared" si="44"/>
        <v/>
      </c>
      <c r="W55" s="128" t="str">
        <f t="shared" si="44"/>
        <v/>
      </c>
      <c r="X55" s="128" t="str">
        <f t="shared" si="44"/>
        <v/>
      </c>
      <c r="Y55" s="128" t="str">
        <f t="shared" si="44"/>
        <v/>
      </c>
      <c r="Z55" s="128" t="str">
        <f t="shared" si="44"/>
        <v/>
      </c>
      <c r="AA55" s="128" t="str">
        <f t="shared" si="44"/>
        <v/>
      </c>
      <c r="AB55" s="129" t="str">
        <f t="shared" si="44"/>
        <v/>
      </c>
      <c r="AC55" s="130" t="e">
        <f>+SUM(E55:AB55)*D55</f>
        <v>#REF!</v>
      </c>
      <c r="AF55" s="1" t="str">
        <f>AF51</f>
        <v>ORD</v>
      </c>
      <c r="AG55" s="1">
        <f>AG51+1</f>
        <v>12</v>
      </c>
    </row>
    <row r="56" spans="1:33" ht="15.75" x14ac:dyDescent="0.2">
      <c r="A56" s="178"/>
      <c r="B56" s="176"/>
      <c r="C56" s="102" t="s">
        <v>35</v>
      </c>
      <c r="D56" s="103" t="e">
        <f>#REF!</f>
        <v>#REF!</v>
      </c>
      <c r="E56" s="131" t="str">
        <f t="shared" ref="E56:AB56" si="45">IF(ISERROR(E109/$AC111*$B55),"",(E109/$AC111*$B55))</f>
        <v/>
      </c>
      <c r="F56" s="132" t="str">
        <f t="shared" si="45"/>
        <v/>
      </c>
      <c r="G56" s="132" t="str">
        <f t="shared" si="45"/>
        <v/>
      </c>
      <c r="H56" s="132" t="str">
        <f t="shared" si="45"/>
        <v/>
      </c>
      <c r="I56" s="132" t="str">
        <f t="shared" si="45"/>
        <v/>
      </c>
      <c r="J56" s="132" t="str">
        <f t="shared" si="45"/>
        <v/>
      </c>
      <c r="K56" s="132" t="str">
        <f t="shared" si="45"/>
        <v/>
      </c>
      <c r="L56" s="132" t="str">
        <f t="shared" si="45"/>
        <v/>
      </c>
      <c r="M56" s="132" t="str">
        <f t="shared" si="45"/>
        <v/>
      </c>
      <c r="N56" s="132" t="str">
        <f t="shared" si="45"/>
        <v/>
      </c>
      <c r="O56" s="132" t="str">
        <f t="shared" si="45"/>
        <v/>
      </c>
      <c r="P56" s="132" t="str">
        <f t="shared" si="45"/>
        <v/>
      </c>
      <c r="Q56" s="132" t="str">
        <f t="shared" si="45"/>
        <v/>
      </c>
      <c r="R56" s="132" t="str">
        <f t="shared" si="45"/>
        <v/>
      </c>
      <c r="S56" s="132" t="str">
        <f t="shared" si="45"/>
        <v/>
      </c>
      <c r="T56" s="132" t="str">
        <f t="shared" si="45"/>
        <v/>
      </c>
      <c r="U56" s="132" t="str">
        <f t="shared" si="45"/>
        <v/>
      </c>
      <c r="V56" s="132" t="str">
        <f t="shared" si="45"/>
        <v/>
      </c>
      <c r="W56" s="132" t="str">
        <f t="shared" si="45"/>
        <v/>
      </c>
      <c r="X56" s="132" t="str">
        <f t="shared" si="45"/>
        <v/>
      </c>
      <c r="Y56" s="132" t="str">
        <f t="shared" si="45"/>
        <v/>
      </c>
      <c r="Z56" s="132" t="str">
        <f t="shared" si="45"/>
        <v/>
      </c>
      <c r="AA56" s="132" t="str">
        <f t="shared" si="45"/>
        <v/>
      </c>
      <c r="AB56" s="133" t="str">
        <f t="shared" si="45"/>
        <v/>
      </c>
      <c r="AC56" s="134" t="e">
        <f>+SUM(E56:AB56)*D56</f>
        <v>#REF!</v>
      </c>
      <c r="AF56" s="1" t="str">
        <f>AF52</f>
        <v>SÁB</v>
      </c>
      <c r="AG56" s="1">
        <f>AG55</f>
        <v>12</v>
      </c>
    </row>
    <row r="57" spans="1:33" ht="15.75" x14ac:dyDescent="0.2">
      <c r="A57" s="178"/>
      <c r="B57" s="176"/>
      <c r="C57" s="108" t="s">
        <v>36</v>
      </c>
      <c r="D57" s="109" t="e">
        <f>#REF!</f>
        <v>#REF!</v>
      </c>
      <c r="E57" s="135" t="str">
        <f t="shared" ref="E57:AB57" si="46">IF(ISERROR(E110/$AC111*$B55),"",(E110/$AC111*$B55))</f>
        <v/>
      </c>
      <c r="F57" s="136" t="str">
        <f t="shared" si="46"/>
        <v/>
      </c>
      <c r="G57" s="136" t="str">
        <f t="shared" si="46"/>
        <v/>
      </c>
      <c r="H57" s="136" t="str">
        <f t="shared" si="46"/>
        <v/>
      </c>
      <c r="I57" s="136" t="str">
        <f t="shared" si="46"/>
        <v/>
      </c>
      <c r="J57" s="136" t="str">
        <f t="shared" si="46"/>
        <v/>
      </c>
      <c r="K57" s="136" t="str">
        <f t="shared" si="46"/>
        <v/>
      </c>
      <c r="L57" s="136" t="str">
        <f t="shared" si="46"/>
        <v/>
      </c>
      <c r="M57" s="136" t="str">
        <f t="shared" si="46"/>
        <v/>
      </c>
      <c r="N57" s="136" t="str">
        <f t="shared" si="46"/>
        <v/>
      </c>
      <c r="O57" s="136" t="str">
        <f t="shared" si="46"/>
        <v/>
      </c>
      <c r="P57" s="136" t="str">
        <f t="shared" si="46"/>
        <v/>
      </c>
      <c r="Q57" s="136" t="str">
        <f t="shared" si="46"/>
        <v/>
      </c>
      <c r="R57" s="136" t="str">
        <f t="shared" si="46"/>
        <v/>
      </c>
      <c r="S57" s="136" t="str">
        <f t="shared" si="46"/>
        <v/>
      </c>
      <c r="T57" s="136" t="str">
        <f t="shared" si="46"/>
        <v/>
      </c>
      <c r="U57" s="136" t="str">
        <f t="shared" si="46"/>
        <v/>
      </c>
      <c r="V57" s="136" t="str">
        <f t="shared" si="46"/>
        <v/>
      </c>
      <c r="W57" s="136" t="str">
        <f t="shared" si="46"/>
        <v/>
      </c>
      <c r="X57" s="136" t="str">
        <f t="shared" si="46"/>
        <v/>
      </c>
      <c r="Y57" s="136" t="str">
        <f t="shared" si="46"/>
        <v/>
      </c>
      <c r="Z57" s="136" t="str">
        <f t="shared" si="46"/>
        <v/>
      </c>
      <c r="AA57" s="136" t="str">
        <f t="shared" si="46"/>
        <v/>
      </c>
      <c r="AB57" s="137" t="str">
        <f t="shared" si="46"/>
        <v/>
      </c>
      <c r="AC57" s="138" t="e">
        <f>+SUM(E57:AB57)*D57</f>
        <v>#REF!</v>
      </c>
      <c r="AF57" s="1" t="str">
        <f>AF53</f>
        <v>FES</v>
      </c>
      <c r="AG57" s="1">
        <f>AG56</f>
        <v>12</v>
      </c>
    </row>
    <row r="58" spans="1:33" s="123" customFormat="1" ht="16.5" thickBot="1" x14ac:dyDescent="0.25">
      <c r="A58" s="179"/>
      <c r="B58" s="177"/>
      <c r="C58" s="114" t="s">
        <v>33</v>
      </c>
      <c r="D58" s="115" t="e">
        <f>+SUM(D55:D57)</f>
        <v>#REF!</v>
      </c>
      <c r="E58" s="120" t="str">
        <f t="shared" ref="E58:AB58" si="47">IF(ISERROR(E55*$D55+E56*$D56+E57*$D57),"",(E55*$D55+E56*$D56+E57*$D57))</f>
        <v/>
      </c>
      <c r="F58" s="121" t="str">
        <f t="shared" si="47"/>
        <v/>
      </c>
      <c r="G58" s="121" t="str">
        <f t="shared" si="47"/>
        <v/>
      </c>
      <c r="H58" s="121" t="str">
        <f t="shared" si="47"/>
        <v/>
      </c>
      <c r="I58" s="121" t="str">
        <f t="shared" si="47"/>
        <v/>
      </c>
      <c r="J58" s="121" t="str">
        <f t="shared" si="47"/>
        <v/>
      </c>
      <c r="K58" s="121" t="str">
        <f t="shared" si="47"/>
        <v/>
      </c>
      <c r="L58" s="121" t="str">
        <f t="shared" si="47"/>
        <v/>
      </c>
      <c r="M58" s="121" t="str">
        <f t="shared" si="47"/>
        <v/>
      </c>
      <c r="N58" s="121" t="str">
        <f t="shared" si="47"/>
        <v/>
      </c>
      <c r="O58" s="121" t="str">
        <f t="shared" si="47"/>
        <v/>
      </c>
      <c r="P58" s="121" t="str">
        <f t="shared" si="47"/>
        <v/>
      </c>
      <c r="Q58" s="121" t="str">
        <f t="shared" si="47"/>
        <v/>
      </c>
      <c r="R58" s="121" t="str">
        <f t="shared" si="47"/>
        <v/>
      </c>
      <c r="S58" s="121" t="str">
        <f t="shared" si="47"/>
        <v/>
      </c>
      <c r="T58" s="121" t="str">
        <f t="shared" si="47"/>
        <v/>
      </c>
      <c r="U58" s="121" t="str">
        <f t="shared" si="47"/>
        <v/>
      </c>
      <c r="V58" s="121" t="str">
        <f t="shared" si="47"/>
        <v/>
      </c>
      <c r="W58" s="121" t="str">
        <f t="shared" si="47"/>
        <v/>
      </c>
      <c r="X58" s="121" t="str">
        <f t="shared" si="47"/>
        <v/>
      </c>
      <c r="Y58" s="121" t="str">
        <f t="shared" si="47"/>
        <v/>
      </c>
      <c r="Z58" s="121" t="str">
        <f t="shared" si="47"/>
        <v/>
      </c>
      <c r="AA58" s="121" t="str">
        <f t="shared" si="47"/>
        <v/>
      </c>
      <c r="AB58" s="122" t="str">
        <f t="shared" si="47"/>
        <v/>
      </c>
      <c r="AC58" s="139" t="e">
        <f>+SUM(AC55:AC57)</f>
        <v>#REF!</v>
      </c>
    </row>
    <row r="59" spans="1:33" s="5" customFormat="1" ht="12.75" x14ac:dyDescent="0.2">
      <c r="P59" s="37"/>
      <c r="AC59" s="39"/>
    </row>
    <row r="60" spans="1:33" s="5" customFormat="1" ht="15.75" x14ac:dyDescent="0.2">
      <c r="B60" s="38" t="s">
        <v>43</v>
      </c>
      <c r="Z60" s="6"/>
      <c r="AA60" s="6"/>
      <c r="AB60" s="6"/>
    </row>
    <row r="61" spans="1:33" s="5" customFormat="1" ht="18" x14ac:dyDescent="0.25">
      <c r="B61" s="38" t="s">
        <v>50</v>
      </c>
      <c r="Z61" s="7" t="s">
        <v>57</v>
      </c>
    </row>
    <row r="62" spans="1:33" s="5" customFormat="1" ht="18.75" thickBot="1" x14ac:dyDescent="0.3">
      <c r="B62" s="38"/>
      <c r="Z62" s="7"/>
    </row>
    <row r="63" spans="1:33" ht="26.25" thickBot="1" x14ac:dyDescent="0.25">
      <c r="A63" s="3" t="e">
        <f>+"AÑO: "&amp;$D$6</f>
        <v>#REF!</v>
      </c>
      <c r="B63" s="4" t="s">
        <v>51</v>
      </c>
      <c r="C63" s="8" t="s">
        <v>31</v>
      </c>
      <c r="D63" s="9" t="s">
        <v>32</v>
      </c>
      <c r="E63" s="11" t="s">
        <v>4</v>
      </c>
      <c r="F63" s="11" t="s">
        <v>5</v>
      </c>
      <c r="G63" s="11" t="s">
        <v>6</v>
      </c>
      <c r="H63" s="11" t="s">
        <v>7</v>
      </c>
      <c r="I63" s="11" t="s">
        <v>8</v>
      </c>
      <c r="J63" s="11" t="s">
        <v>9</v>
      </c>
      <c r="K63" s="11" t="s">
        <v>10</v>
      </c>
      <c r="L63" s="11" t="s">
        <v>11</v>
      </c>
      <c r="M63" s="11" t="s">
        <v>12</v>
      </c>
      <c r="N63" s="11" t="s">
        <v>13</v>
      </c>
      <c r="O63" s="11" t="s">
        <v>14</v>
      </c>
      <c r="P63" s="11" t="s">
        <v>15</v>
      </c>
      <c r="Q63" s="11" t="s">
        <v>16</v>
      </c>
      <c r="R63" s="11" t="s">
        <v>17</v>
      </c>
      <c r="S63" s="11" t="s">
        <v>18</v>
      </c>
      <c r="T63" s="11" t="s">
        <v>19</v>
      </c>
      <c r="U63" s="11" t="s">
        <v>20</v>
      </c>
      <c r="V63" s="11" t="s">
        <v>21</v>
      </c>
      <c r="W63" s="11" t="s">
        <v>22</v>
      </c>
      <c r="X63" s="11" t="s">
        <v>23</v>
      </c>
      <c r="Y63" s="11" t="s">
        <v>24</v>
      </c>
      <c r="Z63" s="11" t="s">
        <v>25</v>
      </c>
      <c r="AA63" s="11" t="s">
        <v>26</v>
      </c>
      <c r="AB63" s="11" t="s">
        <v>27</v>
      </c>
      <c r="AC63" s="12" t="s">
        <v>33</v>
      </c>
    </row>
    <row r="64" spans="1:33" ht="15" x14ac:dyDescent="0.2">
      <c r="A64" s="173" t="e">
        <f>A11</f>
        <v>#REF!</v>
      </c>
      <c r="B64" s="169"/>
      <c r="C64" s="13" t="s">
        <v>34</v>
      </c>
      <c r="D64" s="14" t="e">
        <f>D11</f>
        <v>#REF!</v>
      </c>
      <c r="E64" s="10" t="e">
        <f>#REF!</f>
        <v>#REF!</v>
      </c>
      <c r="F64" s="15" t="e">
        <f>#REF!</f>
        <v>#REF!</v>
      </c>
      <c r="G64" s="15" t="e">
        <f>#REF!</f>
        <v>#REF!</v>
      </c>
      <c r="H64" s="15" t="e">
        <f>#REF!</f>
        <v>#REF!</v>
      </c>
      <c r="I64" s="15" t="e">
        <f>#REF!</f>
        <v>#REF!</v>
      </c>
      <c r="J64" s="15" t="e">
        <f>#REF!</f>
        <v>#REF!</v>
      </c>
      <c r="K64" s="15" t="e">
        <f>#REF!</f>
        <v>#REF!</v>
      </c>
      <c r="L64" s="15" t="e">
        <f>#REF!</f>
        <v>#REF!</v>
      </c>
      <c r="M64" s="15" t="e">
        <f>#REF!</f>
        <v>#REF!</v>
      </c>
      <c r="N64" s="15" t="e">
        <f>#REF!</f>
        <v>#REF!</v>
      </c>
      <c r="O64" s="15" t="e">
        <f>#REF!</f>
        <v>#REF!</v>
      </c>
      <c r="P64" s="15" t="e">
        <f>#REF!</f>
        <v>#REF!</v>
      </c>
      <c r="Q64" s="15" t="e">
        <f>#REF!</f>
        <v>#REF!</v>
      </c>
      <c r="R64" s="15" t="e">
        <f>#REF!</f>
        <v>#REF!</v>
      </c>
      <c r="S64" s="15" t="e">
        <f>#REF!</f>
        <v>#REF!</v>
      </c>
      <c r="T64" s="15" t="e">
        <f>#REF!</f>
        <v>#REF!</v>
      </c>
      <c r="U64" s="15" t="e">
        <f>#REF!</f>
        <v>#REF!</v>
      </c>
      <c r="V64" s="15" t="e">
        <f>#REF!</f>
        <v>#REF!</v>
      </c>
      <c r="W64" s="15" t="e">
        <f>#REF!</f>
        <v>#REF!</v>
      </c>
      <c r="X64" s="15" t="e">
        <f>#REF!</f>
        <v>#REF!</v>
      </c>
      <c r="Y64" s="15" t="e">
        <f>#REF!</f>
        <v>#REF!</v>
      </c>
      <c r="Z64" s="15" t="e">
        <f>#REF!</f>
        <v>#REF!</v>
      </c>
      <c r="AA64" s="15" t="e">
        <f>#REF!</f>
        <v>#REF!</v>
      </c>
      <c r="AB64" s="16" t="e">
        <f>#REF!</f>
        <v>#REF!</v>
      </c>
      <c r="AC64" s="12" t="e">
        <f>+SUM(E64:AB64)*D64</f>
        <v>#REF!</v>
      </c>
    </row>
    <row r="65" spans="1:29" ht="15" x14ac:dyDescent="0.2">
      <c r="A65" s="174"/>
      <c r="B65" s="170"/>
      <c r="C65" s="17" t="s">
        <v>35</v>
      </c>
      <c r="D65" s="18" t="e">
        <f>D12</f>
        <v>#REF!</v>
      </c>
      <c r="E65" s="19" t="e">
        <f>#REF!</f>
        <v>#REF!</v>
      </c>
      <c r="F65" s="20" t="e">
        <f>#REF!</f>
        <v>#REF!</v>
      </c>
      <c r="G65" s="20" t="e">
        <f>#REF!</f>
        <v>#REF!</v>
      </c>
      <c r="H65" s="20" t="e">
        <f>#REF!</f>
        <v>#REF!</v>
      </c>
      <c r="I65" s="20" t="e">
        <f>#REF!</f>
        <v>#REF!</v>
      </c>
      <c r="J65" s="20" t="e">
        <f>#REF!</f>
        <v>#REF!</v>
      </c>
      <c r="K65" s="20" t="e">
        <f>#REF!</f>
        <v>#REF!</v>
      </c>
      <c r="L65" s="20" t="e">
        <f>#REF!</f>
        <v>#REF!</v>
      </c>
      <c r="M65" s="20" t="e">
        <f>#REF!</f>
        <v>#REF!</v>
      </c>
      <c r="N65" s="20" t="e">
        <f>#REF!</f>
        <v>#REF!</v>
      </c>
      <c r="O65" s="20" t="e">
        <f>#REF!</f>
        <v>#REF!</v>
      </c>
      <c r="P65" s="20" t="e">
        <f>#REF!</f>
        <v>#REF!</v>
      </c>
      <c r="Q65" s="20" t="e">
        <f>#REF!</f>
        <v>#REF!</v>
      </c>
      <c r="R65" s="20" t="e">
        <f>#REF!</f>
        <v>#REF!</v>
      </c>
      <c r="S65" s="20" t="e">
        <f>#REF!</f>
        <v>#REF!</v>
      </c>
      <c r="T65" s="20" t="e">
        <f>#REF!</f>
        <v>#REF!</v>
      </c>
      <c r="U65" s="20" t="e">
        <f>#REF!</f>
        <v>#REF!</v>
      </c>
      <c r="V65" s="20" t="e">
        <f>#REF!</f>
        <v>#REF!</v>
      </c>
      <c r="W65" s="20" t="e">
        <f>#REF!</f>
        <v>#REF!</v>
      </c>
      <c r="X65" s="20" t="e">
        <f>#REF!</f>
        <v>#REF!</v>
      </c>
      <c r="Y65" s="20" t="e">
        <f>#REF!</f>
        <v>#REF!</v>
      </c>
      <c r="Z65" s="20" t="e">
        <f>#REF!</f>
        <v>#REF!</v>
      </c>
      <c r="AA65" s="20" t="e">
        <f>#REF!</f>
        <v>#REF!</v>
      </c>
      <c r="AB65" s="21" t="e">
        <f>#REF!</f>
        <v>#REF!</v>
      </c>
      <c r="AC65" s="12" t="e">
        <f>+SUM(E65:AB65)*D65</f>
        <v>#REF!</v>
      </c>
    </row>
    <row r="66" spans="1:29" ht="15" x14ac:dyDescent="0.2">
      <c r="A66" s="174"/>
      <c r="B66" s="170"/>
      <c r="C66" s="22" t="s">
        <v>36</v>
      </c>
      <c r="D66" s="23" t="e">
        <f>D13</f>
        <v>#REF!</v>
      </c>
      <c r="E66" s="24" t="e">
        <f>#REF!</f>
        <v>#REF!</v>
      </c>
      <c r="F66" s="25" t="e">
        <f>#REF!</f>
        <v>#REF!</v>
      </c>
      <c r="G66" s="25" t="e">
        <f>#REF!</f>
        <v>#REF!</v>
      </c>
      <c r="H66" s="25" t="e">
        <f>#REF!</f>
        <v>#REF!</v>
      </c>
      <c r="I66" s="25" t="e">
        <f>#REF!</f>
        <v>#REF!</v>
      </c>
      <c r="J66" s="25" t="e">
        <f>#REF!</f>
        <v>#REF!</v>
      </c>
      <c r="K66" s="25" t="e">
        <f>#REF!</f>
        <v>#REF!</v>
      </c>
      <c r="L66" s="25" t="e">
        <f>#REF!</f>
        <v>#REF!</v>
      </c>
      <c r="M66" s="25" t="e">
        <f>#REF!</f>
        <v>#REF!</v>
      </c>
      <c r="N66" s="25" t="e">
        <f>#REF!</f>
        <v>#REF!</v>
      </c>
      <c r="O66" s="25" t="e">
        <f>#REF!</f>
        <v>#REF!</v>
      </c>
      <c r="P66" s="25" t="e">
        <f>#REF!</f>
        <v>#REF!</v>
      </c>
      <c r="Q66" s="25" t="e">
        <f>#REF!</f>
        <v>#REF!</v>
      </c>
      <c r="R66" s="25" t="e">
        <f>#REF!</f>
        <v>#REF!</v>
      </c>
      <c r="S66" s="25" t="e">
        <f>#REF!</f>
        <v>#REF!</v>
      </c>
      <c r="T66" s="25" t="e">
        <f>#REF!</f>
        <v>#REF!</v>
      </c>
      <c r="U66" s="25" t="e">
        <f>#REF!</f>
        <v>#REF!</v>
      </c>
      <c r="V66" s="25" t="e">
        <f>#REF!</f>
        <v>#REF!</v>
      </c>
      <c r="W66" s="25" t="e">
        <f>#REF!</f>
        <v>#REF!</v>
      </c>
      <c r="X66" s="25" t="e">
        <f>#REF!</f>
        <v>#REF!</v>
      </c>
      <c r="Y66" s="25" t="e">
        <f>#REF!</f>
        <v>#REF!</v>
      </c>
      <c r="Z66" s="25" t="e">
        <f>#REF!</f>
        <v>#REF!</v>
      </c>
      <c r="AA66" s="25" t="e">
        <f>#REF!</f>
        <v>#REF!</v>
      </c>
      <c r="AB66" s="26" t="e">
        <f>#REF!</f>
        <v>#REF!</v>
      </c>
      <c r="AC66" s="12" t="e">
        <f>+SUM(E66:AB66)*D66</f>
        <v>#REF!</v>
      </c>
    </row>
    <row r="67" spans="1:29" ht="15" thickBot="1" x14ac:dyDescent="0.25">
      <c r="A67" s="175"/>
      <c r="B67" s="171"/>
      <c r="C67" s="27" t="s">
        <v>33</v>
      </c>
      <c r="D67" s="28" t="e">
        <f>+SUM(D64:D66)</f>
        <v>#REF!</v>
      </c>
      <c r="E67" s="29" t="e">
        <f>SUMPRODUCT($D64:$D66,E64:E66)</f>
        <v>#REF!</v>
      </c>
      <c r="F67" s="29" t="e">
        <f t="shared" ref="F67:AB67" si="48">SUMPRODUCT($D64:$D66,F64:F66)</f>
        <v>#REF!</v>
      </c>
      <c r="G67" s="29" t="e">
        <f t="shared" si="48"/>
        <v>#REF!</v>
      </c>
      <c r="H67" s="29" t="e">
        <f t="shared" si="48"/>
        <v>#REF!</v>
      </c>
      <c r="I67" s="29" t="e">
        <f t="shared" si="48"/>
        <v>#REF!</v>
      </c>
      <c r="J67" s="29" t="e">
        <f t="shared" si="48"/>
        <v>#REF!</v>
      </c>
      <c r="K67" s="29" t="e">
        <f t="shared" si="48"/>
        <v>#REF!</v>
      </c>
      <c r="L67" s="29" t="e">
        <f t="shared" si="48"/>
        <v>#REF!</v>
      </c>
      <c r="M67" s="29" t="e">
        <f t="shared" si="48"/>
        <v>#REF!</v>
      </c>
      <c r="N67" s="29" t="e">
        <f t="shared" si="48"/>
        <v>#REF!</v>
      </c>
      <c r="O67" s="29" t="e">
        <f t="shared" si="48"/>
        <v>#REF!</v>
      </c>
      <c r="P67" s="29" t="e">
        <f t="shared" si="48"/>
        <v>#REF!</v>
      </c>
      <c r="Q67" s="29" t="e">
        <f t="shared" si="48"/>
        <v>#REF!</v>
      </c>
      <c r="R67" s="29" t="e">
        <f t="shared" si="48"/>
        <v>#REF!</v>
      </c>
      <c r="S67" s="29" t="e">
        <f t="shared" si="48"/>
        <v>#REF!</v>
      </c>
      <c r="T67" s="29" t="e">
        <f t="shared" si="48"/>
        <v>#REF!</v>
      </c>
      <c r="U67" s="29" t="e">
        <f t="shared" si="48"/>
        <v>#REF!</v>
      </c>
      <c r="V67" s="29" t="e">
        <f t="shared" si="48"/>
        <v>#REF!</v>
      </c>
      <c r="W67" s="29" t="e">
        <f t="shared" si="48"/>
        <v>#REF!</v>
      </c>
      <c r="X67" s="29" t="e">
        <f t="shared" si="48"/>
        <v>#REF!</v>
      </c>
      <c r="Y67" s="29" t="e">
        <f t="shared" si="48"/>
        <v>#REF!</v>
      </c>
      <c r="Z67" s="29" t="e">
        <f t="shared" si="48"/>
        <v>#REF!</v>
      </c>
      <c r="AA67" s="29" t="e">
        <f t="shared" si="48"/>
        <v>#REF!</v>
      </c>
      <c r="AB67" s="29" t="e">
        <f t="shared" si="48"/>
        <v>#REF!</v>
      </c>
      <c r="AC67" s="30" t="e">
        <f>+SUM(E67:AB67)</f>
        <v>#REF!</v>
      </c>
    </row>
    <row r="68" spans="1:29" ht="15" x14ac:dyDescent="0.2">
      <c r="A68" s="173" t="e">
        <f>A15</f>
        <v>#REF!</v>
      </c>
      <c r="B68" s="170"/>
      <c r="C68" s="13" t="s">
        <v>34</v>
      </c>
      <c r="D68" s="14" t="e">
        <f>D15</f>
        <v>#REF!</v>
      </c>
      <c r="E68" s="10" t="e">
        <f>#REF!</f>
        <v>#REF!</v>
      </c>
      <c r="F68" s="15" t="e">
        <f>#REF!</f>
        <v>#REF!</v>
      </c>
      <c r="G68" s="15" t="e">
        <f>#REF!</f>
        <v>#REF!</v>
      </c>
      <c r="H68" s="15" t="e">
        <f>#REF!</f>
        <v>#REF!</v>
      </c>
      <c r="I68" s="15" t="e">
        <f>#REF!</f>
        <v>#REF!</v>
      </c>
      <c r="J68" s="15" t="e">
        <f>#REF!</f>
        <v>#REF!</v>
      </c>
      <c r="K68" s="15" t="e">
        <f>#REF!</f>
        <v>#REF!</v>
      </c>
      <c r="L68" s="15" t="e">
        <f>#REF!</f>
        <v>#REF!</v>
      </c>
      <c r="M68" s="15" t="e">
        <f>#REF!</f>
        <v>#REF!</v>
      </c>
      <c r="N68" s="15" t="e">
        <f>#REF!</f>
        <v>#REF!</v>
      </c>
      <c r="O68" s="15" t="e">
        <f>#REF!</f>
        <v>#REF!</v>
      </c>
      <c r="P68" s="15" t="e">
        <f>#REF!</f>
        <v>#REF!</v>
      </c>
      <c r="Q68" s="15" t="e">
        <f>#REF!</f>
        <v>#REF!</v>
      </c>
      <c r="R68" s="15" t="e">
        <f>#REF!</f>
        <v>#REF!</v>
      </c>
      <c r="S68" s="15" t="e">
        <f>#REF!</f>
        <v>#REF!</v>
      </c>
      <c r="T68" s="15" t="e">
        <f>#REF!</f>
        <v>#REF!</v>
      </c>
      <c r="U68" s="15" t="e">
        <f>#REF!</f>
        <v>#REF!</v>
      </c>
      <c r="V68" s="15" t="e">
        <f>#REF!</f>
        <v>#REF!</v>
      </c>
      <c r="W68" s="15" t="e">
        <f>#REF!</f>
        <v>#REF!</v>
      </c>
      <c r="X68" s="15" t="e">
        <f>#REF!</f>
        <v>#REF!</v>
      </c>
      <c r="Y68" s="15" t="e">
        <f>#REF!</f>
        <v>#REF!</v>
      </c>
      <c r="Z68" s="15" t="e">
        <f>#REF!</f>
        <v>#REF!</v>
      </c>
      <c r="AA68" s="15" t="e">
        <f>#REF!</f>
        <v>#REF!</v>
      </c>
      <c r="AB68" s="16" t="e">
        <f>#REF!</f>
        <v>#REF!</v>
      </c>
      <c r="AC68" s="12" t="e">
        <f>+SUM(E68:AB68)*D68</f>
        <v>#REF!</v>
      </c>
    </row>
    <row r="69" spans="1:29" ht="15" x14ac:dyDescent="0.2">
      <c r="A69" s="174"/>
      <c r="B69" s="170"/>
      <c r="C69" s="17" t="s">
        <v>35</v>
      </c>
      <c r="D69" s="18" t="e">
        <f>D16</f>
        <v>#REF!</v>
      </c>
      <c r="E69" s="19" t="e">
        <f>#REF!</f>
        <v>#REF!</v>
      </c>
      <c r="F69" s="20" t="e">
        <f>#REF!</f>
        <v>#REF!</v>
      </c>
      <c r="G69" s="20" t="e">
        <f>#REF!</f>
        <v>#REF!</v>
      </c>
      <c r="H69" s="20" t="e">
        <f>#REF!</f>
        <v>#REF!</v>
      </c>
      <c r="I69" s="20" t="e">
        <f>#REF!</f>
        <v>#REF!</v>
      </c>
      <c r="J69" s="20" t="e">
        <f>#REF!</f>
        <v>#REF!</v>
      </c>
      <c r="K69" s="20" t="e">
        <f>#REF!</f>
        <v>#REF!</v>
      </c>
      <c r="L69" s="20" t="e">
        <f>#REF!</f>
        <v>#REF!</v>
      </c>
      <c r="M69" s="20" t="e">
        <f>#REF!</f>
        <v>#REF!</v>
      </c>
      <c r="N69" s="20" t="e">
        <f>#REF!</f>
        <v>#REF!</v>
      </c>
      <c r="O69" s="20" t="e">
        <f>#REF!</f>
        <v>#REF!</v>
      </c>
      <c r="P69" s="20" t="e">
        <f>#REF!</f>
        <v>#REF!</v>
      </c>
      <c r="Q69" s="20" t="e">
        <f>#REF!</f>
        <v>#REF!</v>
      </c>
      <c r="R69" s="20" t="e">
        <f>#REF!</f>
        <v>#REF!</v>
      </c>
      <c r="S69" s="20" t="e">
        <f>#REF!</f>
        <v>#REF!</v>
      </c>
      <c r="T69" s="20" t="e">
        <f>#REF!</f>
        <v>#REF!</v>
      </c>
      <c r="U69" s="20" t="e">
        <f>#REF!</f>
        <v>#REF!</v>
      </c>
      <c r="V69" s="20" t="e">
        <f>#REF!</f>
        <v>#REF!</v>
      </c>
      <c r="W69" s="20" t="e">
        <f>#REF!</f>
        <v>#REF!</v>
      </c>
      <c r="X69" s="20" t="e">
        <f>#REF!</f>
        <v>#REF!</v>
      </c>
      <c r="Y69" s="20" t="e">
        <f>#REF!</f>
        <v>#REF!</v>
      </c>
      <c r="Z69" s="20" t="e">
        <f>#REF!</f>
        <v>#REF!</v>
      </c>
      <c r="AA69" s="20" t="e">
        <f>#REF!</f>
        <v>#REF!</v>
      </c>
      <c r="AB69" s="21" t="e">
        <f>#REF!</f>
        <v>#REF!</v>
      </c>
      <c r="AC69" s="12" t="e">
        <f>+SUM(E69:AB69)*D69</f>
        <v>#REF!</v>
      </c>
    </row>
    <row r="70" spans="1:29" ht="15" x14ac:dyDescent="0.2">
      <c r="A70" s="174"/>
      <c r="B70" s="170"/>
      <c r="C70" s="22" t="s">
        <v>36</v>
      </c>
      <c r="D70" s="23" t="e">
        <f>D17</f>
        <v>#REF!</v>
      </c>
      <c r="E70" s="24" t="e">
        <f>#REF!</f>
        <v>#REF!</v>
      </c>
      <c r="F70" s="25" t="e">
        <f>#REF!</f>
        <v>#REF!</v>
      </c>
      <c r="G70" s="25" t="e">
        <f>#REF!</f>
        <v>#REF!</v>
      </c>
      <c r="H70" s="25" t="e">
        <f>#REF!</f>
        <v>#REF!</v>
      </c>
      <c r="I70" s="25" t="e">
        <f>#REF!</f>
        <v>#REF!</v>
      </c>
      <c r="J70" s="25" t="e">
        <f>#REF!</f>
        <v>#REF!</v>
      </c>
      <c r="K70" s="25" t="e">
        <f>#REF!</f>
        <v>#REF!</v>
      </c>
      <c r="L70" s="25" t="e">
        <f>#REF!</f>
        <v>#REF!</v>
      </c>
      <c r="M70" s="25" t="e">
        <f>#REF!</f>
        <v>#REF!</v>
      </c>
      <c r="N70" s="25" t="e">
        <f>#REF!</f>
        <v>#REF!</v>
      </c>
      <c r="O70" s="25" t="e">
        <f>#REF!</f>
        <v>#REF!</v>
      </c>
      <c r="P70" s="25" t="e">
        <f>#REF!</f>
        <v>#REF!</v>
      </c>
      <c r="Q70" s="25" t="e">
        <f>#REF!</f>
        <v>#REF!</v>
      </c>
      <c r="R70" s="25" t="e">
        <f>#REF!</f>
        <v>#REF!</v>
      </c>
      <c r="S70" s="25" t="e">
        <f>#REF!</f>
        <v>#REF!</v>
      </c>
      <c r="T70" s="25" t="e">
        <f>#REF!</f>
        <v>#REF!</v>
      </c>
      <c r="U70" s="25" t="e">
        <f>#REF!</f>
        <v>#REF!</v>
      </c>
      <c r="V70" s="25" t="e">
        <f>#REF!</f>
        <v>#REF!</v>
      </c>
      <c r="W70" s="25" t="e">
        <f>#REF!</f>
        <v>#REF!</v>
      </c>
      <c r="X70" s="25" t="e">
        <f>#REF!</f>
        <v>#REF!</v>
      </c>
      <c r="Y70" s="25" t="e">
        <f>#REF!</f>
        <v>#REF!</v>
      </c>
      <c r="Z70" s="25" t="e">
        <f>#REF!</f>
        <v>#REF!</v>
      </c>
      <c r="AA70" s="25" t="e">
        <f>#REF!</f>
        <v>#REF!</v>
      </c>
      <c r="AB70" s="26" t="e">
        <f>#REF!</f>
        <v>#REF!</v>
      </c>
      <c r="AC70" s="12" t="e">
        <f>+SUM(E70:AB70)*D70</f>
        <v>#REF!</v>
      </c>
    </row>
    <row r="71" spans="1:29" ht="15" thickBot="1" x14ac:dyDescent="0.25">
      <c r="A71" s="175"/>
      <c r="B71" s="171"/>
      <c r="C71" s="27" t="s">
        <v>33</v>
      </c>
      <c r="D71" s="28" t="e">
        <f>+SUM(D68:D70)</f>
        <v>#REF!</v>
      </c>
      <c r="E71" s="29" t="e">
        <f>SUMPRODUCT($D68:$D70,E68:E70)</f>
        <v>#REF!</v>
      </c>
      <c r="F71" s="29" t="e">
        <f t="shared" ref="F71:AB71" si="49">SUMPRODUCT($D68:$D70,F68:F70)</f>
        <v>#REF!</v>
      </c>
      <c r="G71" s="29" t="e">
        <f t="shared" si="49"/>
        <v>#REF!</v>
      </c>
      <c r="H71" s="29" t="e">
        <f t="shared" si="49"/>
        <v>#REF!</v>
      </c>
      <c r="I71" s="29" t="e">
        <f t="shared" si="49"/>
        <v>#REF!</v>
      </c>
      <c r="J71" s="29" t="e">
        <f t="shared" si="49"/>
        <v>#REF!</v>
      </c>
      <c r="K71" s="29" t="e">
        <f t="shared" si="49"/>
        <v>#REF!</v>
      </c>
      <c r="L71" s="29" t="e">
        <f t="shared" si="49"/>
        <v>#REF!</v>
      </c>
      <c r="M71" s="29" t="e">
        <f t="shared" si="49"/>
        <v>#REF!</v>
      </c>
      <c r="N71" s="29" t="e">
        <f t="shared" si="49"/>
        <v>#REF!</v>
      </c>
      <c r="O71" s="29" t="e">
        <f t="shared" si="49"/>
        <v>#REF!</v>
      </c>
      <c r="P71" s="29" t="e">
        <f t="shared" si="49"/>
        <v>#REF!</v>
      </c>
      <c r="Q71" s="29" t="e">
        <f t="shared" si="49"/>
        <v>#REF!</v>
      </c>
      <c r="R71" s="29" t="e">
        <f t="shared" si="49"/>
        <v>#REF!</v>
      </c>
      <c r="S71" s="29" t="e">
        <f t="shared" si="49"/>
        <v>#REF!</v>
      </c>
      <c r="T71" s="29" t="e">
        <f t="shared" si="49"/>
        <v>#REF!</v>
      </c>
      <c r="U71" s="29" t="e">
        <f t="shared" si="49"/>
        <v>#REF!</v>
      </c>
      <c r="V71" s="29" t="e">
        <f t="shared" si="49"/>
        <v>#REF!</v>
      </c>
      <c r="W71" s="29" t="e">
        <f t="shared" si="49"/>
        <v>#REF!</v>
      </c>
      <c r="X71" s="29" t="e">
        <f t="shared" si="49"/>
        <v>#REF!</v>
      </c>
      <c r="Y71" s="29" t="e">
        <f t="shared" si="49"/>
        <v>#REF!</v>
      </c>
      <c r="Z71" s="29" t="e">
        <f t="shared" si="49"/>
        <v>#REF!</v>
      </c>
      <c r="AA71" s="29" t="e">
        <f t="shared" si="49"/>
        <v>#REF!</v>
      </c>
      <c r="AB71" s="29" t="e">
        <f t="shared" si="49"/>
        <v>#REF!</v>
      </c>
      <c r="AC71" s="30" t="e">
        <f>+SUM(E71:AB71)</f>
        <v>#REF!</v>
      </c>
    </row>
    <row r="72" spans="1:29" ht="15" x14ac:dyDescent="0.2">
      <c r="A72" s="173" t="e">
        <f t="shared" ref="A72" si="50">A19</f>
        <v>#REF!</v>
      </c>
      <c r="B72" s="169"/>
      <c r="C72" s="13" t="s">
        <v>34</v>
      </c>
      <c r="D72" s="14" t="e">
        <f>D19</f>
        <v>#REF!</v>
      </c>
      <c r="E72" s="10" t="e">
        <f>#REF!</f>
        <v>#REF!</v>
      </c>
      <c r="F72" s="15" t="e">
        <f>#REF!</f>
        <v>#REF!</v>
      </c>
      <c r="G72" s="15" t="e">
        <f>#REF!</f>
        <v>#REF!</v>
      </c>
      <c r="H72" s="15" t="e">
        <f>#REF!</f>
        <v>#REF!</v>
      </c>
      <c r="I72" s="15" t="e">
        <f>#REF!</f>
        <v>#REF!</v>
      </c>
      <c r="J72" s="15" t="e">
        <f>#REF!</f>
        <v>#REF!</v>
      </c>
      <c r="K72" s="15" t="e">
        <f>#REF!</f>
        <v>#REF!</v>
      </c>
      <c r="L72" s="15" t="e">
        <f>#REF!</f>
        <v>#REF!</v>
      </c>
      <c r="M72" s="15" t="e">
        <f>#REF!</f>
        <v>#REF!</v>
      </c>
      <c r="N72" s="15" t="e">
        <f>#REF!</f>
        <v>#REF!</v>
      </c>
      <c r="O72" s="15" t="e">
        <f>#REF!</f>
        <v>#REF!</v>
      </c>
      <c r="P72" s="15" t="e">
        <f>#REF!</f>
        <v>#REF!</v>
      </c>
      <c r="Q72" s="15" t="e">
        <f>#REF!</f>
        <v>#REF!</v>
      </c>
      <c r="R72" s="15" t="e">
        <f>#REF!</f>
        <v>#REF!</v>
      </c>
      <c r="S72" s="15" t="e">
        <f>#REF!</f>
        <v>#REF!</v>
      </c>
      <c r="T72" s="15" t="e">
        <f>#REF!</f>
        <v>#REF!</v>
      </c>
      <c r="U72" s="15" t="e">
        <f>#REF!</f>
        <v>#REF!</v>
      </c>
      <c r="V72" s="15" t="e">
        <f>#REF!</f>
        <v>#REF!</v>
      </c>
      <c r="W72" s="15" t="e">
        <f>#REF!</f>
        <v>#REF!</v>
      </c>
      <c r="X72" s="15" t="e">
        <f>#REF!</f>
        <v>#REF!</v>
      </c>
      <c r="Y72" s="15" t="e">
        <f>#REF!</f>
        <v>#REF!</v>
      </c>
      <c r="Z72" s="15" t="e">
        <f>#REF!</f>
        <v>#REF!</v>
      </c>
      <c r="AA72" s="15" t="e">
        <f>#REF!</f>
        <v>#REF!</v>
      </c>
      <c r="AB72" s="16" t="e">
        <f>#REF!</f>
        <v>#REF!</v>
      </c>
      <c r="AC72" s="12" t="e">
        <f>+SUM(E72:AB72)*D72</f>
        <v>#REF!</v>
      </c>
    </row>
    <row r="73" spans="1:29" ht="15" x14ac:dyDescent="0.2">
      <c r="A73" s="174"/>
      <c r="B73" s="170"/>
      <c r="C73" s="17" t="s">
        <v>35</v>
      </c>
      <c r="D73" s="18" t="e">
        <f>D20</f>
        <v>#REF!</v>
      </c>
      <c r="E73" s="19" t="e">
        <f>#REF!</f>
        <v>#REF!</v>
      </c>
      <c r="F73" s="20" t="e">
        <f>#REF!</f>
        <v>#REF!</v>
      </c>
      <c r="G73" s="20" t="e">
        <f>#REF!</f>
        <v>#REF!</v>
      </c>
      <c r="H73" s="20" t="e">
        <f>#REF!</f>
        <v>#REF!</v>
      </c>
      <c r="I73" s="20" t="e">
        <f>#REF!</f>
        <v>#REF!</v>
      </c>
      <c r="J73" s="20" t="e">
        <f>#REF!</f>
        <v>#REF!</v>
      </c>
      <c r="K73" s="20" t="e">
        <f>#REF!</f>
        <v>#REF!</v>
      </c>
      <c r="L73" s="20" t="e">
        <f>#REF!</f>
        <v>#REF!</v>
      </c>
      <c r="M73" s="20" t="e">
        <f>#REF!</f>
        <v>#REF!</v>
      </c>
      <c r="N73" s="20" t="e">
        <f>#REF!</f>
        <v>#REF!</v>
      </c>
      <c r="O73" s="20" t="e">
        <f>#REF!</f>
        <v>#REF!</v>
      </c>
      <c r="P73" s="20" t="e">
        <f>#REF!</f>
        <v>#REF!</v>
      </c>
      <c r="Q73" s="20" t="e">
        <f>#REF!</f>
        <v>#REF!</v>
      </c>
      <c r="R73" s="20" t="e">
        <f>#REF!</f>
        <v>#REF!</v>
      </c>
      <c r="S73" s="20" t="e">
        <f>#REF!</f>
        <v>#REF!</v>
      </c>
      <c r="T73" s="20" t="e">
        <f>#REF!</f>
        <v>#REF!</v>
      </c>
      <c r="U73" s="20" t="e">
        <f>#REF!</f>
        <v>#REF!</v>
      </c>
      <c r="V73" s="20" t="e">
        <f>#REF!</f>
        <v>#REF!</v>
      </c>
      <c r="W73" s="20" t="e">
        <f>#REF!</f>
        <v>#REF!</v>
      </c>
      <c r="X73" s="20" t="e">
        <f>#REF!</f>
        <v>#REF!</v>
      </c>
      <c r="Y73" s="20" t="e">
        <f>#REF!</f>
        <v>#REF!</v>
      </c>
      <c r="Z73" s="20" t="e">
        <f>#REF!</f>
        <v>#REF!</v>
      </c>
      <c r="AA73" s="20" t="e">
        <f>#REF!</f>
        <v>#REF!</v>
      </c>
      <c r="AB73" s="21" t="e">
        <f>#REF!</f>
        <v>#REF!</v>
      </c>
      <c r="AC73" s="12" t="e">
        <f>+SUM(E73:AB73)*D73</f>
        <v>#REF!</v>
      </c>
    </row>
    <row r="74" spans="1:29" ht="15" x14ac:dyDescent="0.2">
      <c r="A74" s="174"/>
      <c r="B74" s="170"/>
      <c r="C74" s="22" t="s">
        <v>36</v>
      </c>
      <c r="D74" s="23" t="e">
        <f>D21</f>
        <v>#REF!</v>
      </c>
      <c r="E74" s="24" t="e">
        <f>#REF!</f>
        <v>#REF!</v>
      </c>
      <c r="F74" s="25" t="e">
        <f>#REF!</f>
        <v>#REF!</v>
      </c>
      <c r="G74" s="25" t="e">
        <f>#REF!</f>
        <v>#REF!</v>
      </c>
      <c r="H74" s="25" t="e">
        <f>#REF!</f>
        <v>#REF!</v>
      </c>
      <c r="I74" s="25" t="e">
        <f>#REF!</f>
        <v>#REF!</v>
      </c>
      <c r="J74" s="25" t="e">
        <f>#REF!</f>
        <v>#REF!</v>
      </c>
      <c r="K74" s="25" t="e">
        <f>#REF!</f>
        <v>#REF!</v>
      </c>
      <c r="L74" s="25" t="e">
        <f>#REF!</f>
        <v>#REF!</v>
      </c>
      <c r="M74" s="25" t="e">
        <f>#REF!</f>
        <v>#REF!</v>
      </c>
      <c r="N74" s="25" t="e">
        <f>#REF!</f>
        <v>#REF!</v>
      </c>
      <c r="O74" s="25" t="e">
        <f>#REF!</f>
        <v>#REF!</v>
      </c>
      <c r="P74" s="25" t="e">
        <f>#REF!</f>
        <v>#REF!</v>
      </c>
      <c r="Q74" s="25" t="e">
        <f>#REF!</f>
        <v>#REF!</v>
      </c>
      <c r="R74" s="25" t="e">
        <f>#REF!</f>
        <v>#REF!</v>
      </c>
      <c r="S74" s="25" t="e">
        <f>#REF!</f>
        <v>#REF!</v>
      </c>
      <c r="T74" s="25" t="e">
        <f>#REF!</f>
        <v>#REF!</v>
      </c>
      <c r="U74" s="25" t="e">
        <f>#REF!</f>
        <v>#REF!</v>
      </c>
      <c r="V74" s="25" t="e">
        <f>#REF!</f>
        <v>#REF!</v>
      </c>
      <c r="W74" s="25" t="e">
        <f>#REF!</f>
        <v>#REF!</v>
      </c>
      <c r="X74" s="25" t="e">
        <f>#REF!</f>
        <v>#REF!</v>
      </c>
      <c r="Y74" s="25" t="e">
        <f>#REF!</f>
        <v>#REF!</v>
      </c>
      <c r="Z74" s="25" t="e">
        <f>#REF!</f>
        <v>#REF!</v>
      </c>
      <c r="AA74" s="25" t="e">
        <f>#REF!</f>
        <v>#REF!</v>
      </c>
      <c r="AB74" s="26" t="e">
        <f>#REF!</f>
        <v>#REF!</v>
      </c>
      <c r="AC74" s="12" t="e">
        <f>+SUM(E74:AB74)*D74</f>
        <v>#REF!</v>
      </c>
    </row>
    <row r="75" spans="1:29" ht="15" thickBot="1" x14ac:dyDescent="0.25">
      <c r="A75" s="175"/>
      <c r="B75" s="171"/>
      <c r="C75" s="27" t="s">
        <v>33</v>
      </c>
      <c r="D75" s="28" t="e">
        <f>+SUM(D72:D74)</f>
        <v>#REF!</v>
      </c>
      <c r="E75" s="29" t="e">
        <f>SUMPRODUCT($D72:$D74,E72:E74)</f>
        <v>#REF!</v>
      </c>
      <c r="F75" s="29" t="e">
        <f t="shared" ref="F75:AB75" si="51">SUMPRODUCT($D72:$D74,F72:F74)</f>
        <v>#REF!</v>
      </c>
      <c r="G75" s="29" t="e">
        <f t="shared" si="51"/>
        <v>#REF!</v>
      </c>
      <c r="H75" s="29" t="e">
        <f t="shared" si="51"/>
        <v>#REF!</v>
      </c>
      <c r="I75" s="29" t="e">
        <f t="shared" si="51"/>
        <v>#REF!</v>
      </c>
      <c r="J75" s="29" t="e">
        <f t="shared" si="51"/>
        <v>#REF!</v>
      </c>
      <c r="K75" s="29" t="e">
        <f t="shared" si="51"/>
        <v>#REF!</v>
      </c>
      <c r="L75" s="29" t="e">
        <f t="shared" si="51"/>
        <v>#REF!</v>
      </c>
      <c r="M75" s="29" t="e">
        <f t="shared" si="51"/>
        <v>#REF!</v>
      </c>
      <c r="N75" s="29" t="e">
        <f t="shared" si="51"/>
        <v>#REF!</v>
      </c>
      <c r="O75" s="29" t="e">
        <f t="shared" si="51"/>
        <v>#REF!</v>
      </c>
      <c r="P75" s="29" t="e">
        <f t="shared" si="51"/>
        <v>#REF!</v>
      </c>
      <c r="Q75" s="29" t="e">
        <f t="shared" si="51"/>
        <v>#REF!</v>
      </c>
      <c r="R75" s="29" t="e">
        <f t="shared" si="51"/>
        <v>#REF!</v>
      </c>
      <c r="S75" s="29" t="e">
        <f t="shared" si="51"/>
        <v>#REF!</v>
      </c>
      <c r="T75" s="29" t="e">
        <f t="shared" si="51"/>
        <v>#REF!</v>
      </c>
      <c r="U75" s="29" t="e">
        <f t="shared" si="51"/>
        <v>#REF!</v>
      </c>
      <c r="V75" s="29" t="e">
        <f t="shared" si="51"/>
        <v>#REF!</v>
      </c>
      <c r="W75" s="29" t="e">
        <f t="shared" si="51"/>
        <v>#REF!</v>
      </c>
      <c r="X75" s="29" t="e">
        <f t="shared" si="51"/>
        <v>#REF!</v>
      </c>
      <c r="Y75" s="29" t="e">
        <f t="shared" si="51"/>
        <v>#REF!</v>
      </c>
      <c r="Z75" s="29" t="e">
        <f t="shared" si="51"/>
        <v>#REF!</v>
      </c>
      <c r="AA75" s="29" t="e">
        <f t="shared" si="51"/>
        <v>#REF!</v>
      </c>
      <c r="AB75" s="29" t="e">
        <f t="shared" si="51"/>
        <v>#REF!</v>
      </c>
      <c r="AC75" s="30" t="e">
        <f>+SUM(E75:AB75)</f>
        <v>#REF!</v>
      </c>
    </row>
    <row r="76" spans="1:29" ht="15" x14ac:dyDescent="0.2">
      <c r="A76" s="173" t="e">
        <f t="shared" ref="A76" si="52">A23</f>
        <v>#REF!</v>
      </c>
      <c r="B76" s="170"/>
      <c r="C76" s="13" t="s">
        <v>34</v>
      </c>
      <c r="D76" s="14" t="e">
        <f>D23</f>
        <v>#REF!</v>
      </c>
      <c r="E76" s="10" t="e">
        <f>#REF!</f>
        <v>#REF!</v>
      </c>
      <c r="F76" s="15" t="e">
        <f>#REF!</f>
        <v>#REF!</v>
      </c>
      <c r="G76" s="15" t="e">
        <f>#REF!</f>
        <v>#REF!</v>
      </c>
      <c r="H76" s="15" t="e">
        <f>#REF!</f>
        <v>#REF!</v>
      </c>
      <c r="I76" s="15" t="e">
        <f>#REF!</f>
        <v>#REF!</v>
      </c>
      <c r="J76" s="15" t="e">
        <f>#REF!</f>
        <v>#REF!</v>
      </c>
      <c r="K76" s="15" t="e">
        <f>#REF!</f>
        <v>#REF!</v>
      </c>
      <c r="L76" s="15" t="e">
        <f>#REF!</f>
        <v>#REF!</v>
      </c>
      <c r="M76" s="15" t="e">
        <f>#REF!</f>
        <v>#REF!</v>
      </c>
      <c r="N76" s="15" t="e">
        <f>#REF!</f>
        <v>#REF!</v>
      </c>
      <c r="O76" s="15" t="e">
        <f>#REF!</f>
        <v>#REF!</v>
      </c>
      <c r="P76" s="15" t="e">
        <f>#REF!</f>
        <v>#REF!</v>
      </c>
      <c r="Q76" s="15" t="e">
        <f>#REF!</f>
        <v>#REF!</v>
      </c>
      <c r="R76" s="15" t="e">
        <f>#REF!</f>
        <v>#REF!</v>
      </c>
      <c r="S76" s="15" t="e">
        <f>#REF!</f>
        <v>#REF!</v>
      </c>
      <c r="T76" s="15" t="e">
        <f>#REF!</f>
        <v>#REF!</v>
      </c>
      <c r="U76" s="15" t="e">
        <f>#REF!</f>
        <v>#REF!</v>
      </c>
      <c r="V76" s="15" t="e">
        <f>#REF!</f>
        <v>#REF!</v>
      </c>
      <c r="W76" s="15" t="e">
        <f>#REF!</f>
        <v>#REF!</v>
      </c>
      <c r="X76" s="15" t="e">
        <f>#REF!</f>
        <v>#REF!</v>
      </c>
      <c r="Y76" s="15" t="e">
        <f>#REF!</f>
        <v>#REF!</v>
      </c>
      <c r="Z76" s="15" t="e">
        <f>#REF!</f>
        <v>#REF!</v>
      </c>
      <c r="AA76" s="15" t="e">
        <f>#REF!</f>
        <v>#REF!</v>
      </c>
      <c r="AB76" s="16" t="e">
        <f>#REF!</f>
        <v>#REF!</v>
      </c>
      <c r="AC76" s="12" t="e">
        <f>+SUM(E76:AB76)*D76</f>
        <v>#REF!</v>
      </c>
    </row>
    <row r="77" spans="1:29" ht="15" x14ac:dyDescent="0.2">
      <c r="A77" s="174"/>
      <c r="B77" s="170"/>
      <c r="C77" s="17" t="s">
        <v>35</v>
      </c>
      <c r="D77" s="18" t="e">
        <f>D24</f>
        <v>#REF!</v>
      </c>
      <c r="E77" s="19" t="e">
        <f>#REF!</f>
        <v>#REF!</v>
      </c>
      <c r="F77" s="20" t="e">
        <f>#REF!</f>
        <v>#REF!</v>
      </c>
      <c r="G77" s="20" t="e">
        <f>#REF!</f>
        <v>#REF!</v>
      </c>
      <c r="H77" s="20" t="e">
        <f>#REF!</f>
        <v>#REF!</v>
      </c>
      <c r="I77" s="20" t="e">
        <f>#REF!</f>
        <v>#REF!</v>
      </c>
      <c r="J77" s="20" t="e">
        <f>#REF!</f>
        <v>#REF!</v>
      </c>
      <c r="K77" s="20" t="e">
        <f>#REF!</f>
        <v>#REF!</v>
      </c>
      <c r="L77" s="20" t="e">
        <f>#REF!</f>
        <v>#REF!</v>
      </c>
      <c r="M77" s="20" t="e">
        <f>#REF!</f>
        <v>#REF!</v>
      </c>
      <c r="N77" s="20" t="e">
        <f>#REF!</f>
        <v>#REF!</v>
      </c>
      <c r="O77" s="20" t="e">
        <f>#REF!</f>
        <v>#REF!</v>
      </c>
      <c r="P77" s="20" t="e">
        <f>#REF!</f>
        <v>#REF!</v>
      </c>
      <c r="Q77" s="20" t="e">
        <f>#REF!</f>
        <v>#REF!</v>
      </c>
      <c r="R77" s="20" t="e">
        <f>#REF!</f>
        <v>#REF!</v>
      </c>
      <c r="S77" s="20" t="e">
        <f>#REF!</f>
        <v>#REF!</v>
      </c>
      <c r="T77" s="20" t="e">
        <f>#REF!</f>
        <v>#REF!</v>
      </c>
      <c r="U77" s="20" t="e">
        <f>#REF!</f>
        <v>#REF!</v>
      </c>
      <c r="V77" s="20" t="e">
        <f>#REF!</f>
        <v>#REF!</v>
      </c>
      <c r="W77" s="20" t="e">
        <f>#REF!</f>
        <v>#REF!</v>
      </c>
      <c r="X77" s="20" t="e">
        <f>#REF!</f>
        <v>#REF!</v>
      </c>
      <c r="Y77" s="20" t="e">
        <f>#REF!</f>
        <v>#REF!</v>
      </c>
      <c r="Z77" s="20" t="e">
        <f>#REF!</f>
        <v>#REF!</v>
      </c>
      <c r="AA77" s="20" t="e">
        <f>#REF!</f>
        <v>#REF!</v>
      </c>
      <c r="AB77" s="21" t="e">
        <f>#REF!</f>
        <v>#REF!</v>
      </c>
      <c r="AC77" s="12" t="e">
        <f>+SUM(E77:AB77)*D77</f>
        <v>#REF!</v>
      </c>
    </row>
    <row r="78" spans="1:29" ht="15" x14ac:dyDescent="0.2">
      <c r="A78" s="174"/>
      <c r="B78" s="170"/>
      <c r="C78" s="22" t="s">
        <v>36</v>
      </c>
      <c r="D78" s="23" t="e">
        <f>D25</f>
        <v>#REF!</v>
      </c>
      <c r="E78" s="24" t="e">
        <f>#REF!</f>
        <v>#REF!</v>
      </c>
      <c r="F78" s="25" t="e">
        <f>#REF!</f>
        <v>#REF!</v>
      </c>
      <c r="G78" s="25" t="e">
        <f>#REF!</f>
        <v>#REF!</v>
      </c>
      <c r="H78" s="25" t="e">
        <f>#REF!</f>
        <v>#REF!</v>
      </c>
      <c r="I78" s="25" t="e">
        <f>#REF!</f>
        <v>#REF!</v>
      </c>
      <c r="J78" s="25" t="e">
        <f>#REF!</f>
        <v>#REF!</v>
      </c>
      <c r="K78" s="25" t="e">
        <f>#REF!</f>
        <v>#REF!</v>
      </c>
      <c r="L78" s="25" t="e">
        <f>#REF!</f>
        <v>#REF!</v>
      </c>
      <c r="M78" s="25" t="e">
        <f>#REF!</f>
        <v>#REF!</v>
      </c>
      <c r="N78" s="25" t="e">
        <f>#REF!</f>
        <v>#REF!</v>
      </c>
      <c r="O78" s="25" t="e">
        <f>#REF!</f>
        <v>#REF!</v>
      </c>
      <c r="P78" s="25" t="e">
        <f>#REF!</f>
        <v>#REF!</v>
      </c>
      <c r="Q78" s="25" t="e">
        <f>#REF!</f>
        <v>#REF!</v>
      </c>
      <c r="R78" s="25" t="e">
        <f>#REF!</f>
        <v>#REF!</v>
      </c>
      <c r="S78" s="25" t="e">
        <f>#REF!</f>
        <v>#REF!</v>
      </c>
      <c r="T78" s="25" t="e">
        <f>#REF!</f>
        <v>#REF!</v>
      </c>
      <c r="U78" s="25" t="e">
        <f>#REF!</f>
        <v>#REF!</v>
      </c>
      <c r="V78" s="25" t="e">
        <f>#REF!</f>
        <v>#REF!</v>
      </c>
      <c r="W78" s="25" t="e">
        <f>#REF!</f>
        <v>#REF!</v>
      </c>
      <c r="X78" s="25" t="e">
        <f>#REF!</f>
        <v>#REF!</v>
      </c>
      <c r="Y78" s="25" t="e">
        <f>#REF!</f>
        <v>#REF!</v>
      </c>
      <c r="Z78" s="25" t="e">
        <f>#REF!</f>
        <v>#REF!</v>
      </c>
      <c r="AA78" s="25" t="e">
        <f>#REF!</f>
        <v>#REF!</v>
      </c>
      <c r="AB78" s="26" t="e">
        <f>#REF!</f>
        <v>#REF!</v>
      </c>
      <c r="AC78" s="12" t="e">
        <f>+SUM(E78:AB78)*D78</f>
        <v>#REF!</v>
      </c>
    </row>
    <row r="79" spans="1:29" ht="15" thickBot="1" x14ac:dyDescent="0.25">
      <c r="A79" s="175"/>
      <c r="B79" s="171"/>
      <c r="C79" s="27" t="s">
        <v>33</v>
      </c>
      <c r="D79" s="28" t="e">
        <f>+SUM(D76:D78)</f>
        <v>#REF!</v>
      </c>
      <c r="E79" s="29" t="e">
        <f>SUMPRODUCT($D76:$D78,E76:E78)</f>
        <v>#REF!</v>
      </c>
      <c r="F79" s="29" t="e">
        <f t="shared" ref="F79:AB79" si="53">SUMPRODUCT($D76:$D78,F76:F78)</f>
        <v>#REF!</v>
      </c>
      <c r="G79" s="29" t="e">
        <f t="shared" si="53"/>
        <v>#REF!</v>
      </c>
      <c r="H79" s="29" t="e">
        <f t="shared" si="53"/>
        <v>#REF!</v>
      </c>
      <c r="I79" s="29" t="e">
        <f t="shared" si="53"/>
        <v>#REF!</v>
      </c>
      <c r="J79" s="29" t="e">
        <f t="shared" si="53"/>
        <v>#REF!</v>
      </c>
      <c r="K79" s="29" t="e">
        <f t="shared" si="53"/>
        <v>#REF!</v>
      </c>
      <c r="L79" s="29" t="e">
        <f t="shared" si="53"/>
        <v>#REF!</v>
      </c>
      <c r="M79" s="29" t="e">
        <f t="shared" si="53"/>
        <v>#REF!</v>
      </c>
      <c r="N79" s="29" t="e">
        <f t="shared" si="53"/>
        <v>#REF!</v>
      </c>
      <c r="O79" s="29" t="e">
        <f t="shared" si="53"/>
        <v>#REF!</v>
      </c>
      <c r="P79" s="29" t="e">
        <f t="shared" si="53"/>
        <v>#REF!</v>
      </c>
      <c r="Q79" s="29" t="e">
        <f t="shared" si="53"/>
        <v>#REF!</v>
      </c>
      <c r="R79" s="29" t="e">
        <f t="shared" si="53"/>
        <v>#REF!</v>
      </c>
      <c r="S79" s="29" t="e">
        <f t="shared" si="53"/>
        <v>#REF!</v>
      </c>
      <c r="T79" s="29" t="e">
        <f t="shared" si="53"/>
        <v>#REF!</v>
      </c>
      <c r="U79" s="29" t="e">
        <f t="shared" si="53"/>
        <v>#REF!</v>
      </c>
      <c r="V79" s="29" t="e">
        <f t="shared" si="53"/>
        <v>#REF!</v>
      </c>
      <c r="W79" s="29" t="e">
        <f t="shared" si="53"/>
        <v>#REF!</v>
      </c>
      <c r="X79" s="29" t="e">
        <f t="shared" si="53"/>
        <v>#REF!</v>
      </c>
      <c r="Y79" s="29" t="e">
        <f t="shared" si="53"/>
        <v>#REF!</v>
      </c>
      <c r="Z79" s="29" t="e">
        <f t="shared" si="53"/>
        <v>#REF!</v>
      </c>
      <c r="AA79" s="29" t="e">
        <f t="shared" si="53"/>
        <v>#REF!</v>
      </c>
      <c r="AB79" s="29" t="e">
        <f t="shared" si="53"/>
        <v>#REF!</v>
      </c>
      <c r="AC79" s="30" t="e">
        <f>+SUM(E79:AB79)</f>
        <v>#REF!</v>
      </c>
    </row>
    <row r="80" spans="1:29" ht="15" x14ac:dyDescent="0.2">
      <c r="A80" s="173" t="e">
        <f t="shared" ref="A80" si="54">A27</f>
        <v>#REF!</v>
      </c>
      <c r="B80" s="169"/>
      <c r="C80" s="13" t="s">
        <v>34</v>
      </c>
      <c r="D80" s="14" t="e">
        <f>+D27</f>
        <v>#REF!</v>
      </c>
      <c r="E80" s="10" t="e">
        <f>#REF!</f>
        <v>#REF!</v>
      </c>
      <c r="F80" s="15" t="e">
        <f>#REF!</f>
        <v>#REF!</v>
      </c>
      <c r="G80" s="15" t="e">
        <f>#REF!</f>
        <v>#REF!</v>
      </c>
      <c r="H80" s="15" t="e">
        <f>#REF!</f>
        <v>#REF!</v>
      </c>
      <c r="I80" s="15" t="e">
        <f>#REF!</f>
        <v>#REF!</v>
      </c>
      <c r="J80" s="15" t="e">
        <f>#REF!</f>
        <v>#REF!</v>
      </c>
      <c r="K80" s="15" t="e">
        <f>#REF!</f>
        <v>#REF!</v>
      </c>
      <c r="L80" s="15" t="e">
        <f>#REF!</f>
        <v>#REF!</v>
      </c>
      <c r="M80" s="15" t="e">
        <f>#REF!</f>
        <v>#REF!</v>
      </c>
      <c r="N80" s="15" t="e">
        <f>#REF!</f>
        <v>#REF!</v>
      </c>
      <c r="O80" s="15" t="e">
        <f>#REF!</f>
        <v>#REF!</v>
      </c>
      <c r="P80" s="15" t="e">
        <f>#REF!</f>
        <v>#REF!</v>
      </c>
      <c r="Q80" s="15" t="e">
        <f>#REF!</f>
        <v>#REF!</v>
      </c>
      <c r="R80" s="15" t="e">
        <f>#REF!</f>
        <v>#REF!</v>
      </c>
      <c r="S80" s="15" t="e">
        <f>#REF!</f>
        <v>#REF!</v>
      </c>
      <c r="T80" s="15" t="e">
        <f>#REF!</f>
        <v>#REF!</v>
      </c>
      <c r="U80" s="15" t="e">
        <f>#REF!</f>
        <v>#REF!</v>
      </c>
      <c r="V80" s="15" t="e">
        <f>#REF!</f>
        <v>#REF!</v>
      </c>
      <c r="W80" s="15" t="e">
        <f>#REF!</f>
        <v>#REF!</v>
      </c>
      <c r="X80" s="15" t="e">
        <f>#REF!</f>
        <v>#REF!</v>
      </c>
      <c r="Y80" s="15" t="e">
        <f>#REF!</f>
        <v>#REF!</v>
      </c>
      <c r="Z80" s="15" t="e">
        <f>#REF!</f>
        <v>#REF!</v>
      </c>
      <c r="AA80" s="15" t="e">
        <f>#REF!</f>
        <v>#REF!</v>
      </c>
      <c r="AB80" s="16" t="e">
        <f>#REF!</f>
        <v>#REF!</v>
      </c>
      <c r="AC80" s="12" t="e">
        <f>+SUM(E80:AB80)*D80</f>
        <v>#REF!</v>
      </c>
    </row>
    <row r="81" spans="1:29" ht="15" x14ac:dyDescent="0.2">
      <c r="A81" s="174"/>
      <c r="B81" s="170"/>
      <c r="C81" s="17" t="s">
        <v>35</v>
      </c>
      <c r="D81" s="18" t="e">
        <f>+D28</f>
        <v>#REF!</v>
      </c>
      <c r="E81" s="19" t="e">
        <f>#REF!</f>
        <v>#REF!</v>
      </c>
      <c r="F81" s="20" t="e">
        <f>#REF!</f>
        <v>#REF!</v>
      </c>
      <c r="G81" s="20" t="e">
        <f>#REF!</f>
        <v>#REF!</v>
      </c>
      <c r="H81" s="20" t="e">
        <f>#REF!</f>
        <v>#REF!</v>
      </c>
      <c r="I81" s="20" t="e">
        <f>#REF!</f>
        <v>#REF!</v>
      </c>
      <c r="J81" s="20" t="e">
        <f>#REF!</f>
        <v>#REF!</v>
      </c>
      <c r="K81" s="20" t="e">
        <f>#REF!</f>
        <v>#REF!</v>
      </c>
      <c r="L81" s="20" t="e">
        <f>#REF!</f>
        <v>#REF!</v>
      </c>
      <c r="M81" s="20" t="e">
        <f>#REF!</f>
        <v>#REF!</v>
      </c>
      <c r="N81" s="20" t="e">
        <f>#REF!</f>
        <v>#REF!</v>
      </c>
      <c r="O81" s="20" t="e">
        <f>#REF!</f>
        <v>#REF!</v>
      </c>
      <c r="P81" s="20" t="e">
        <f>#REF!</f>
        <v>#REF!</v>
      </c>
      <c r="Q81" s="20" t="e">
        <f>#REF!</f>
        <v>#REF!</v>
      </c>
      <c r="R81" s="20" t="e">
        <f>#REF!</f>
        <v>#REF!</v>
      </c>
      <c r="S81" s="20" t="e">
        <f>#REF!</f>
        <v>#REF!</v>
      </c>
      <c r="T81" s="20" t="e">
        <f>#REF!</f>
        <v>#REF!</v>
      </c>
      <c r="U81" s="20" t="e">
        <f>#REF!</f>
        <v>#REF!</v>
      </c>
      <c r="V81" s="20" t="e">
        <f>#REF!</f>
        <v>#REF!</v>
      </c>
      <c r="W81" s="20" t="e">
        <f>#REF!</f>
        <v>#REF!</v>
      </c>
      <c r="X81" s="20" t="e">
        <f>#REF!</f>
        <v>#REF!</v>
      </c>
      <c r="Y81" s="20" t="e">
        <f>#REF!</f>
        <v>#REF!</v>
      </c>
      <c r="Z81" s="20" t="e">
        <f>#REF!</f>
        <v>#REF!</v>
      </c>
      <c r="AA81" s="20" t="e">
        <f>#REF!</f>
        <v>#REF!</v>
      </c>
      <c r="AB81" s="21" t="e">
        <f>#REF!</f>
        <v>#REF!</v>
      </c>
      <c r="AC81" s="12" t="e">
        <f>+SUM(E81:AB81)*D81</f>
        <v>#REF!</v>
      </c>
    </row>
    <row r="82" spans="1:29" ht="15" x14ac:dyDescent="0.2">
      <c r="A82" s="174"/>
      <c r="B82" s="170"/>
      <c r="C82" s="22" t="s">
        <v>36</v>
      </c>
      <c r="D82" s="23" t="e">
        <f>+D29</f>
        <v>#REF!</v>
      </c>
      <c r="E82" s="24" t="e">
        <f>#REF!</f>
        <v>#REF!</v>
      </c>
      <c r="F82" s="25" t="e">
        <f>#REF!</f>
        <v>#REF!</v>
      </c>
      <c r="G82" s="25" t="e">
        <f>#REF!</f>
        <v>#REF!</v>
      </c>
      <c r="H82" s="25" t="e">
        <f>#REF!</f>
        <v>#REF!</v>
      </c>
      <c r="I82" s="25" t="e">
        <f>#REF!</f>
        <v>#REF!</v>
      </c>
      <c r="J82" s="25" t="e">
        <f>#REF!</f>
        <v>#REF!</v>
      </c>
      <c r="K82" s="25" t="e">
        <f>#REF!</f>
        <v>#REF!</v>
      </c>
      <c r="L82" s="25" t="e">
        <f>#REF!</f>
        <v>#REF!</v>
      </c>
      <c r="M82" s="25" t="e">
        <f>#REF!</f>
        <v>#REF!</v>
      </c>
      <c r="N82" s="25" t="e">
        <f>#REF!</f>
        <v>#REF!</v>
      </c>
      <c r="O82" s="25" t="e">
        <f>#REF!</f>
        <v>#REF!</v>
      </c>
      <c r="P82" s="25" t="e">
        <f>#REF!</f>
        <v>#REF!</v>
      </c>
      <c r="Q82" s="25" t="e">
        <f>#REF!</f>
        <v>#REF!</v>
      </c>
      <c r="R82" s="25" t="e">
        <f>#REF!</f>
        <v>#REF!</v>
      </c>
      <c r="S82" s="25" t="e">
        <f>#REF!</f>
        <v>#REF!</v>
      </c>
      <c r="T82" s="25" t="e">
        <f>#REF!</f>
        <v>#REF!</v>
      </c>
      <c r="U82" s="25" t="e">
        <f>#REF!</f>
        <v>#REF!</v>
      </c>
      <c r="V82" s="25" t="e">
        <f>#REF!</f>
        <v>#REF!</v>
      </c>
      <c r="W82" s="25" t="e">
        <f>#REF!</f>
        <v>#REF!</v>
      </c>
      <c r="X82" s="25" t="e">
        <f>#REF!</f>
        <v>#REF!</v>
      </c>
      <c r="Y82" s="25" t="e">
        <f>#REF!</f>
        <v>#REF!</v>
      </c>
      <c r="Z82" s="25" t="e">
        <f>#REF!</f>
        <v>#REF!</v>
      </c>
      <c r="AA82" s="25" t="e">
        <f>#REF!</f>
        <v>#REF!</v>
      </c>
      <c r="AB82" s="26" t="e">
        <f>#REF!</f>
        <v>#REF!</v>
      </c>
      <c r="AC82" s="12" t="e">
        <f>+SUM(E82:AB82)*D82</f>
        <v>#REF!</v>
      </c>
    </row>
    <row r="83" spans="1:29" ht="15" thickBot="1" x14ac:dyDescent="0.25">
      <c r="A83" s="175"/>
      <c r="B83" s="171"/>
      <c r="C83" s="27" t="s">
        <v>33</v>
      </c>
      <c r="D83" s="28" t="e">
        <f>+SUM(D80:D82)</f>
        <v>#REF!</v>
      </c>
      <c r="E83" s="29" t="e">
        <f>SUMPRODUCT($D80:$D82,E80:E82)</f>
        <v>#REF!</v>
      </c>
      <c r="F83" s="29" t="e">
        <f t="shared" ref="F83:AB83" si="55">SUMPRODUCT($D80:$D82,F80:F82)</f>
        <v>#REF!</v>
      </c>
      <c r="G83" s="29" t="e">
        <f t="shared" si="55"/>
        <v>#REF!</v>
      </c>
      <c r="H83" s="29" t="e">
        <f t="shared" si="55"/>
        <v>#REF!</v>
      </c>
      <c r="I83" s="29" t="e">
        <f t="shared" si="55"/>
        <v>#REF!</v>
      </c>
      <c r="J83" s="29" t="e">
        <f t="shared" si="55"/>
        <v>#REF!</v>
      </c>
      <c r="K83" s="29" t="e">
        <f t="shared" si="55"/>
        <v>#REF!</v>
      </c>
      <c r="L83" s="29" t="e">
        <f t="shared" si="55"/>
        <v>#REF!</v>
      </c>
      <c r="M83" s="29" t="e">
        <f t="shared" si="55"/>
        <v>#REF!</v>
      </c>
      <c r="N83" s="29" t="e">
        <f t="shared" si="55"/>
        <v>#REF!</v>
      </c>
      <c r="O83" s="29" t="e">
        <f t="shared" si="55"/>
        <v>#REF!</v>
      </c>
      <c r="P83" s="29" t="e">
        <f t="shared" si="55"/>
        <v>#REF!</v>
      </c>
      <c r="Q83" s="29" t="e">
        <f t="shared" si="55"/>
        <v>#REF!</v>
      </c>
      <c r="R83" s="29" t="e">
        <f t="shared" si="55"/>
        <v>#REF!</v>
      </c>
      <c r="S83" s="29" t="e">
        <f t="shared" si="55"/>
        <v>#REF!</v>
      </c>
      <c r="T83" s="29" t="e">
        <f t="shared" si="55"/>
        <v>#REF!</v>
      </c>
      <c r="U83" s="29" t="e">
        <f t="shared" si="55"/>
        <v>#REF!</v>
      </c>
      <c r="V83" s="29" t="e">
        <f t="shared" si="55"/>
        <v>#REF!</v>
      </c>
      <c r="W83" s="29" t="e">
        <f t="shared" si="55"/>
        <v>#REF!</v>
      </c>
      <c r="X83" s="29" t="e">
        <f t="shared" si="55"/>
        <v>#REF!</v>
      </c>
      <c r="Y83" s="29" t="e">
        <f t="shared" si="55"/>
        <v>#REF!</v>
      </c>
      <c r="Z83" s="29" t="e">
        <f t="shared" si="55"/>
        <v>#REF!</v>
      </c>
      <c r="AA83" s="29" t="e">
        <f t="shared" si="55"/>
        <v>#REF!</v>
      </c>
      <c r="AB83" s="29" t="e">
        <f t="shared" si="55"/>
        <v>#REF!</v>
      </c>
      <c r="AC83" s="30" t="e">
        <f>+SUM(E83:AB83)</f>
        <v>#REF!</v>
      </c>
    </row>
    <row r="84" spans="1:29" ht="15" x14ac:dyDescent="0.2">
      <c r="A84" s="173" t="e">
        <f t="shared" ref="A84" si="56">A31</f>
        <v>#REF!</v>
      </c>
      <c r="B84" s="170"/>
      <c r="C84" s="13" t="s">
        <v>34</v>
      </c>
      <c r="D84" s="14" t="e">
        <f>+D31</f>
        <v>#REF!</v>
      </c>
      <c r="E84" s="10" t="e">
        <f>#REF!</f>
        <v>#REF!</v>
      </c>
      <c r="F84" s="15" t="e">
        <f>#REF!</f>
        <v>#REF!</v>
      </c>
      <c r="G84" s="15" t="e">
        <f>#REF!</f>
        <v>#REF!</v>
      </c>
      <c r="H84" s="15" t="e">
        <f>#REF!</f>
        <v>#REF!</v>
      </c>
      <c r="I84" s="15" t="e">
        <f>#REF!</f>
        <v>#REF!</v>
      </c>
      <c r="J84" s="15" t="e">
        <f>#REF!</f>
        <v>#REF!</v>
      </c>
      <c r="K84" s="15" t="e">
        <f>#REF!</f>
        <v>#REF!</v>
      </c>
      <c r="L84" s="15" t="e">
        <f>#REF!</f>
        <v>#REF!</v>
      </c>
      <c r="M84" s="15" t="e">
        <f>#REF!</f>
        <v>#REF!</v>
      </c>
      <c r="N84" s="15" t="e">
        <f>#REF!</f>
        <v>#REF!</v>
      </c>
      <c r="O84" s="15" t="e">
        <f>#REF!</f>
        <v>#REF!</v>
      </c>
      <c r="P84" s="15" t="e">
        <f>#REF!</f>
        <v>#REF!</v>
      </c>
      <c r="Q84" s="15" t="e">
        <f>#REF!</f>
        <v>#REF!</v>
      </c>
      <c r="R84" s="15" t="e">
        <f>#REF!</f>
        <v>#REF!</v>
      </c>
      <c r="S84" s="15" t="e">
        <f>#REF!</f>
        <v>#REF!</v>
      </c>
      <c r="T84" s="15" t="e">
        <f>#REF!</f>
        <v>#REF!</v>
      </c>
      <c r="U84" s="15" t="e">
        <f>#REF!</f>
        <v>#REF!</v>
      </c>
      <c r="V84" s="15" t="e">
        <f>#REF!</f>
        <v>#REF!</v>
      </c>
      <c r="W84" s="15" t="e">
        <f>#REF!</f>
        <v>#REF!</v>
      </c>
      <c r="X84" s="15" t="e">
        <f>#REF!</f>
        <v>#REF!</v>
      </c>
      <c r="Y84" s="15" t="e">
        <f>#REF!</f>
        <v>#REF!</v>
      </c>
      <c r="Z84" s="15" t="e">
        <f>#REF!</f>
        <v>#REF!</v>
      </c>
      <c r="AA84" s="15" t="e">
        <f>#REF!</f>
        <v>#REF!</v>
      </c>
      <c r="AB84" s="16" t="e">
        <f>#REF!</f>
        <v>#REF!</v>
      </c>
      <c r="AC84" s="12" t="e">
        <f>+SUM(E84:AB84)*D84</f>
        <v>#REF!</v>
      </c>
    </row>
    <row r="85" spans="1:29" ht="15" x14ac:dyDescent="0.2">
      <c r="A85" s="174"/>
      <c r="B85" s="170"/>
      <c r="C85" s="17" t="s">
        <v>35</v>
      </c>
      <c r="D85" s="18" t="e">
        <f>+D32</f>
        <v>#REF!</v>
      </c>
      <c r="E85" s="19" t="e">
        <f>#REF!</f>
        <v>#REF!</v>
      </c>
      <c r="F85" s="20" t="e">
        <f>#REF!</f>
        <v>#REF!</v>
      </c>
      <c r="G85" s="20" t="e">
        <f>#REF!</f>
        <v>#REF!</v>
      </c>
      <c r="H85" s="20" t="e">
        <f>#REF!</f>
        <v>#REF!</v>
      </c>
      <c r="I85" s="20" t="e">
        <f>#REF!</f>
        <v>#REF!</v>
      </c>
      <c r="J85" s="20" t="e">
        <f>#REF!</f>
        <v>#REF!</v>
      </c>
      <c r="K85" s="20" t="e">
        <f>#REF!</f>
        <v>#REF!</v>
      </c>
      <c r="L85" s="20" t="e">
        <f>#REF!</f>
        <v>#REF!</v>
      </c>
      <c r="M85" s="20" t="e">
        <f>#REF!</f>
        <v>#REF!</v>
      </c>
      <c r="N85" s="20" t="e">
        <f>#REF!</f>
        <v>#REF!</v>
      </c>
      <c r="O85" s="20" t="e">
        <f>#REF!</f>
        <v>#REF!</v>
      </c>
      <c r="P85" s="20" t="e">
        <f>#REF!</f>
        <v>#REF!</v>
      </c>
      <c r="Q85" s="20" t="e">
        <f>#REF!</f>
        <v>#REF!</v>
      </c>
      <c r="R85" s="20" t="e">
        <f>#REF!</f>
        <v>#REF!</v>
      </c>
      <c r="S85" s="20" t="e">
        <f>#REF!</f>
        <v>#REF!</v>
      </c>
      <c r="T85" s="20" t="e">
        <f>#REF!</f>
        <v>#REF!</v>
      </c>
      <c r="U85" s="20" t="e">
        <f>#REF!</f>
        <v>#REF!</v>
      </c>
      <c r="V85" s="20" t="e">
        <f>#REF!</f>
        <v>#REF!</v>
      </c>
      <c r="W85" s="20" t="e">
        <f>#REF!</f>
        <v>#REF!</v>
      </c>
      <c r="X85" s="20" t="e">
        <f>#REF!</f>
        <v>#REF!</v>
      </c>
      <c r="Y85" s="20" t="e">
        <f>#REF!</f>
        <v>#REF!</v>
      </c>
      <c r="Z85" s="20" t="e">
        <f>#REF!</f>
        <v>#REF!</v>
      </c>
      <c r="AA85" s="20" t="e">
        <f>#REF!</f>
        <v>#REF!</v>
      </c>
      <c r="AB85" s="21" t="e">
        <f>#REF!</f>
        <v>#REF!</v>
      </c>
      <c r="AC85" s="12" t="e">
        <f>+SUM(E85:AB85)*D85</f>
        <v>#REF!</v>
      </c>
    </row>
    <row r="86" spans="1:29" ht="15" x14ac:dyDescent="0.2">
      <c r="A86" s="174"/>
      <c r="B86" s="170"/>
      <c r="C86" s="22" t="s">
        <v>36</v>
      </c>
      <c r="D86" s="23" t="e">
        <f>+D33</f>
        <v>#REF!</v>
      </c>
      <c r="E86" s="24" t="e">
        <f>#REF!</f>
        <v>#REF!</v>
      </c>
      <c r="F86" s="25" t="e">
        <f>#REF!</f>
        <v>#REF!</v>
      </c>
      <c r="G86" s="25" t="e">
        <f>#REF!</f>
        <v>#REF!</v>
      </c>
      <c r="H86" s="25" t="e">
        <f>#REF!</f>
        <v>#REF!</v>
      </c>
      <c r="I86" s="25" t="e">
        <f>#REF!</f>
        <v>#REF!</v>
      </c>
      <c r="J86" s="25" t="e">
        <f>#REF!</f>
        <v>#REF!</v>
      </c>
      <c r="K86" s="25" t="e">
        <f>#REF!</f>
        <v>#REF!</v>
      </c>
      <c r="L86" s="25" t="e">
        <f>#REF!</f>
        <v>#REF!</v>
      </c>
      <c r="M86" s="25" t="e">
        <f>#REF!</f>
        <v>#REF!</v>
      </c>
      <c r="N86" s="25" t="e">
        <f>#REF!</f>
        <v>#REF!</v>
      </c>
      <c r="O86" s="25" t="e">
        <f>#REF!</f>
        <v>#REF!</v>
      </c>
      <c r="P86" s="25" t="e">
        <f>#REF!</f>
        <v>#REF!</v>
      </c>
      <c r="Q86" s="25" t="e">
        <f>#REF!</f>
        <v>#REF!</v>
      </c>
      <c r="R86" s="25" t="e">
        <f>#REF!</f>
        <v>#REF!</v>
      </c>
      <c r="S86" s="25" t="e">
        <f>#REF!</f>
        <v>#REF!</v>
      </c>
      <c r="T86" s="25" t="e">
        <f>#REF!</f>
        <v>#REF!</v>
      </c>
      <c r="U86" s="25" t="e">
        <f>#REF!</f>
        <v>#REF!</v>
      </c>
      <c r="V86" s="25" t="e">
        <f>#REF!</f>
        <v>#REF!</v>
      </c>
      <c r="W86" s="25" t="e">
        <f>#REF!</f>
        <v>#REF!</v>
      </c>
      <c r="X86" s="25" t="e">
        <f>#REF!</f>
        <v>#REF!</v>
      </c>
      <c r="Y86" s="25" t="e">
        <f>#REF!</f>
        <v>#REF!</v>
      </c>
      <c r="Z86" s="25" t="e">
        <f>#REF!</f>
        <v>#REF!</v>
      </c>
      <c r="AA86" s="25" t="e">
        <f>#REF!</f>
        <v>#REF!</v>
      </c>
      <c r="AB86" s="26" t="e">
        <f>#REF!</f>
        <v>#REF!</v>
      </c>
      <c r="AC86" s="12" t="e">
        <f>+SUM(E86:AB86)*D86</f>
        <v>#REF!</v>
      </c>
    </row>
    <row r="87" spans="1:29" ht="15" thickBot="1" x14ac:dyDescent="0.25">
      <c r="A87" s="175"/>
      <c r="B87" s="171"/>
      <c r="C87" s="27" t="s">
        <v>33</v>
      </c>
      <c r="D87" s="28" t="e">
        <f>+SUM(D84:D86)</f>
        <v>#REF!</v>
      </c>
      <c r="E87" s="29" t="e">
        <f>SUMPRODUCT($D84:$D86,E84:E86)</f>
        <v>#REF!</v>
      </c>
      <c r="F87" s="29" t="e">
        <f t="shared" ref="F87" si="57">SUMPRODUCT($D84:$D86,F84:F86)</f>
        <v>#REF!</v>
      </c>
      <c r="G87" s="29" t="e">
        <f t="shared" ref="G87" si="58">SUMPRODUCT($D84:$D86,G84:G86)</f>
        <v>#REF!</v>
      </c>
      <c r="H87" s="29" t="e">
        <f t="shared" ref="H87" si="59">SUMPRODUCT($D84:$D86,H84:H86)</f>
        <v>#REF!</v>
      </c>
      <c r="I87" s="29" t="e">
        <f t="shared" ref="I87" si="60">SUMPRODUCT($D84:$D86,I84:I86)</f>
        <v>#REF!</v>
      </c>
      <c r="J87" s="29" t="e">
        <f t="shared" ref="J87" si="61">SUMPRODUCT($D84:$D86,J84:J86)</f>
        <v>#REF!</v>
      </c>
      <c r="K87" s="29" t="e">
        <f t="shared" ref="K87" si="62">SUMPRODUCT($D84:$D86,K84:K86)</f>
        <v>#REF!</v>
      </c>
      <c r="L87" s="29" t="e">
        <f t="shared" ref="L87" si="63">SUMPRODUCT($D84:$D86,L84:L86)</f>
        <v>#REF!</v>
      </c>
      <c r="M87" s="29" t="e">
        <f t="shared" ref="M87" si="64">SUMPRODUCT($D84:$D86,M84:M86)</f>
        <v>#REF!</v>
      </c>
      <c r="N87" s="29" t="e">
        <f t="shared" ref="N87" si="65">SUMPRODUCT($D84:$D86,N84:N86)</f>
        <v>#REF!</v>
      </c>
      <c r="O87" s="29" t="e">
        <f t="shared" ref="O87" si="66">SUMPRODUCT($D84:$D86,O84:O86)</f>
        <v>#REF!</v>
      </c>
      <c r="P87" s="29" t="e">
        <f t="shared" ref="P87" si="67">SUMPRODUCT($D84:$D86,P84:P86)</f>
        <v>#REF!</v>
      </c>
      <c r="Q87" s="29" t="e">
        <f t="shared" ref="Q87" si="68">SUMPRODUCT($D84:$D86,Q84:Q86)</f>
        <v>#REF!</v>
      </c>
      <c r="R87" s="29" t="e">
        <f t="shared" ref="R87" si="69">SUMPRODUCT($D84:$D86,R84:R86)</f>
        <v>#REF!</v>
      </c>
      <c r="S87" s="29" t="e">
        <f t="shared" ref="S87" si="70">SUMPRODUCT($D84:$D86,S84:S86)</f>
        <v>#REF!</v>
      </c>
      <c r="T87" s="29" t="e">
        <f t="shared" ref="T87" si="71">SUMPRODUCT($D84:$D86,T84:T86)</f>
        <v>#REF!</v>
      </c>
      <c r="U87" s="29" t="e">
        <f t="shared" ref="U87" si="72">SUMPRODUCT($D84:$D86,U84:U86)</f>
        <v>#REF!</v>
      </c>
      <c r="V87" s="29" t="e">
        <f t="shared" ref="V87" si="73">SUMPRODUCT($D84:$D86,V84:V86)</f>
        <v>#REF!</v>
      </c>
      <c r="W87" s="29" t="e">
        <f t="shared" ref="W87" si="74">SUMPRODUCT($D84:$D86,W84:W86)</f>
        <v>#REF!</v>
      </c>
      <c r="X87" s="29" t="e">
        <f t="shared" ref="X87" si="75">SUMPRODUCT($D84:$D86,X84:X86)</f>
        <v>#REF!</v>
      </c>
      <c r="Y87" s="29" t="e">
        <f t="shared" ref="Y87" si="76">SUMPRODUCT($D84:$D86,Y84:Y86)</f>
        <v>#REF!</v>
      </c>
      <c r="Z87" s="29" t="e">
        <f t="shared" ref="Z87" si="77">SUMPRODUCT($D84:$D86,Z84:Z86)</f>
        <v>#REF!</v>
      </c>
      <c r="AA87" s="29" t="e">
        <f t="shared" ref="AA87" si="78">SUMPRODUCT($D84:$D86,AA84:AA86)</f>
        <v>#REF!</v>
      </c>
      <c r="AB87" s="29" t="e">
        <f t="shared" ref="AB87" si="79">SUMPRODUCT($D84:$D86,AB84:AB86)</f>
        <v>#REF!</v>
      </c>
      <c r="AC87" s="30" t="e">
        <f>+SUM(E87:AB87)</f>
        <v>#REF!</v>
      </c>
    </row>
    <row r="88" spans="1:29" ht="15" x14ac:dyDescent="0.2">
      <c r="A88" s="173" t="e">
        <f t="shared" ref="A88" si="80">A35</f>
        <v>#REF!</v>
      </c>
      <c r="B88" s="169"/>
      <c r="C88" s="13" t="s">
        <v>34</v>
      </c>
      <c r="D88" s="14" t="e">
        <f>+D35</f>
        <v>#REF!</v>
      </c>
      <c r="E88" s="10" t="e">
        <f>#REF!</f>
        <v>#REF!</v>
      </c>
      <c r="F88" s="15" t="e">
        <f>#REF!</f>
        <v>#REF!</v>
      </c>
      <c r="G88" s="15" t="e">
        <f>#REF!</f>
        <v>#REF!</v>
      </c>
      <c r="H88" s="15" t="e">
        <f>#REF!</f>
        <v>#REF!</v>
      </c>
      <c r="I88" s="15" t="e">
        <f>#REF!</f>
        <v>#REF!</v>
      </c>
      <c r="J88" s="15" t="e">
        <f>#REF!</f>
        <v>#REF!</v>
      </c>
      <c r="K88" s="15" t="e">
        <f>#REF!</f>
        <v>#REF!</v>
      </c>
      <c r="L88" s="15" t="e">
        <f>#REF!</f>
        <v>#REF!</v>
      </c>
      <c r="M88" s="15" t="e">
        <f>#REF!</f>
        <v>#REF!</v>
      </c>
      <c r="N88" s="15" t="e">
        <f>#REF!</f>
        <v>#REF!</v>
      </c>
      <c r="O88" s="15" t="e">
        <f>#REF!</f>
        <v>#REF!</v>
      </c>
      <c r="P88" s="15" t="e">
        <f>#REF!</f>
        <v>#REF!</v>
      </c>
      <c r="Q88" s="15" t="e">
        <f>#REF!</f>
        <v>#REF!</v>
      </c>
      <c r="R88" s="15" t="e">
        <f>#REF!</f>
        <v>#REF!</v>
      </c>
      <c r="S88" s="15" t="e">
        <f>#REF!</f>
        <v>#REF!</v>
      </c>
      <c r="T88" s="15" t="e">
        <f>#REF!</f>
        <v>#REF!</v>
      </c>
      <c r="U88" s="15" t="e">
        <f>#REF!</f>
        <v>#REF!</v>
      </c>
      <c r="V88" s="15" t="e">
        <f>#REF!</f>
        <v>#REF!</v>
      </c>
      <c r="W88" s="15" t="e">
        <f>#REF!</f>
        <v>#REF!</v>
      </c>
      <c r="X88" s="15" t="e">
        <f>#REF!</f>
        <v>#REF!</v>
      </c>
      <c r="Y88" s="15" t="e">
        <f>#REF!</f>
        <v>#REF!</v>
      </c>
      <c r="Z88" s="15" t="e">
        <f>#REF!</f>
        <v>#REF!</v>
      </c>
      <c r="AA88" s="15" t="e">
        <f>#REF!</f>
        <v>#REF!</v>
      </c>
      <c r="AB88" s="16" t="e">
        <f>#REF!</f>
        <v>#REF!</v>
      </c>
      <c r="AC88" s="12" t="e">
        <f>+SUM(E88:AB88)*D88</f>
        <v>#REF!</v>
      </c>
    </row>
    <row r="89" spans="1:29" ht="15" x14ac:dyDescent="0.2">
      <c r="A89" s="174"/>
      <c r="B89" s="170"/>
      <c r="C89" s="17" t="s">
        <v>35</v>
      </c>
      <c r="D89" s="18" t="e">
        <f>+D36</f>
        <v>#REF!</v>
      </c>
      <c r="E89" s="19" t="e">
        <f>#REF!</f>
        <v>#REF!</v>
      </c>
      <c r="F89" s="20" t="e">
        <f>#REF!</f>
        <v>#REF!</v>
      </c>
      <c r="G89" s="20" t="e">
        <f>#REF!</f>
        <v>#REF!</v>
      </c>
      <c r="H89" s="20" t="e">
        <f>#REF!</f>
        <v>#REF!</v>
      </c>
      <c r="I89" s="20" t="e">
        <f>#REF!</f>
        <v>#REF!</v>
      </c>
      <c r="J89" s="20" t="e">
        <f>#REF!</f>
        <v>#REF!</v>
      </c>
      <c r="K89" s="20" t="e">
        <f>#REF!</f>
        <v>#REF!</v>
      </c>
      <c r="L89" s="20" t="e">
        <f>#REF!</f>
        <v>#REF!</v>
      </c>
      <c r="M89" s="20" t="e">
        <f>#REF!</f>
        <v>#REF!</v>
      </c>
      <c r="N89" s="20" t="e">
        <f>#REF!</f>
        <v>#REF!</v>
      </c>
      <c r="O89" s="20" t="e">
        <f>#REF!</f>
        <v>#REF!</v>
      </c>
      <c r="P89" s="20" t="e">
        <f>#REF!</f>
        <v>#REF!</v>
      </c>
      <c r="Q89" s="20" t="e">
        <f>#REF!</f>
        <v>#REF!</v>
      </c>
      <c r="R89" s="20" t="e">
        <f>#REF!</f>
        <v>#REF!</v>
      </c>
      <c r="S89" s="20" t="e">
        <f>#REF!</f>
        <v>#REF!</v>
      </c>
      <c r="T89" s="20" t="e">
        <f>#REF!</f>
        <v>#REF!</v>
      </c>
      <c r="U89" s="20" t="e">
        <f>#REF!</f>
        <v>#REF!</v>
      </c>
      <c r="V89" s="20" t="e">
        <f>#REF!</f>
        <v>#REF!</v>
      </c>
      <c r="W89" s="20" t="e">
        <f>#REF!</f>
        <v>#REF!</v>
      </c>
      <c r="X89" s="20" t="e">
        <f>#REF!</f>
        <v>#REF!</v>
      </c>
      <c r="Y89" s="20" t="e">
        <f>#REF!</f>
        <v>#REF!</v>
      </c>
      <c r="Z89" s="20" t="e">
        <f>#REF!</f>
        <v>#REF!</v>
      </c>
      <c r="AA89" s="20" t="e">
        <f>#REF!</f>
        <v>#REF!</v>
      </c>
      <c r="AB89" s="21" t="e">
        <f>#REF!</f>
        <v>#REF!</v>
      </c>
      <c r="AC89" s="12" t="e">
        <f>+SUM(E89:AB89)*D89</f>
        <v>#REF!</v>
      </c>
    </row>
    <row r="90" spans="1:29" ht="15" x14ac:dyDescent="0.2">
      <c r="A90" s="174"/>
      <c r="B90" s="170"/>
      <c r="C90" s="22" t="s">
        <v>36</v>
      </c>
      <c r="D90" s="23" t="e">
        <f>+D37</f>
        <v>#REF!</v>
      </c>
      <c r="E90" s="24" t="e">
        <f>#REF!</f>
        <v>#REF!</v>
      </c>
      <c r="F90" s="25" t="e">
        <f>#REF!</f>
        <v>#REF!</v>
      </c>
      <c r="G90" s="25" t="e">
        <f>#REF!</f>
        <v>#REF!</v>
      </c>
      <c r="H90" s="25" t="e">
        <f>#REF!</f>
        <v>#REF!</v>
      </c>
      <c r="I90" s="25" t="e">
        <f>#REF!</f>
        <v>#REF!</v>
      </c>
      <c r="J90" s="25" t="e">
        <f>#REF!</f>
        <v>#REF!</v>
      </c>
      <c r="K90" s="25" t="e">
        <f>#REF!</f>
        <v>#REF!</v>
      </c>
      <c r="L90" s="25" t="e">
        <f>#REF!</f>
        <v>#REF!</v>
      </c>
      <c r="M90" s="25" t="e">
        <f>#REF!</f>
        <v>#REF!</v>
      </c>
      <c r="N90" s="25" t="e">
        <f>#REF!</f>
        <v>#REF!</v>
      </c>
      <c r="O90" s="25" t="e">
        <f>#REF!</f>
        <v>#REF!</v>
      </c>
      <c r="P90" s="25" t="e">
        <f>#REF!</f>
        <v>#REF!</v>
      </c>
      <c r="Q90" s="25" t="e">
        <f>#REF!</f>
        <v>#REF!</v>
      </c>
      <c r="R90" s="25" t="e">
        <f>#REF!</f>
        <v>#REF!</v>
      </c>
      <c r="S90" s="25" t="e">
        <f>#REF!</f>
        <v>#REF!</v>
      </c>
      <c r="T90" s="25" t="e">
        <f>#REF!</f>
        <v>#REF!</v>
      </c>
      <c r="U90" s="25" t="e">
        <f>#REF!</f>
        <v>#REF!</v>
      </c>
      <c r="V90" s="25" t="e">
        <f>#REF!</f>
        <v>#REF!</v>
      </c>
      <c r="W90" s="25" t="e">
        <f>#REF!</f>
        <v>#REF!</v>
      </c>
      <c r="X90" s="25" t="e">
        <f>#REF!</f>
        <v>#REF!</v>
      </c>
      <c r="Y90" s="25" t="e">
        <f>#REF!</f>
        <v>#REF!</v>
      </c>
      <c r="Z90" s="25" t="e">
        <f>#REF!</f>
        <v>#REF!</v>
      </c>
      <c r="AA90" s="25" t="e">
        <f>#REF!</f>
        <v>#REF!</v>
      </c>
      <c r="AB90" s="26" t="e">
        <f>#REF!</f>
        <v>#REF!</v>
      </c>
      <c r="AC90" s="12" t="e">
        <f>+SUM(E90:AB90)*D90</f>
        <v>#REF!</v>
      </c>
    </row>
    <row r="91" spans="1:29" ht="15" thickBot="1" x14ac:dyDescent="0.25">
      <c r="A91" s="175"/>
      <c r="B91" s="171"/>
      <c r="C91" s="27" t="s">
        <v>33</v>
      </c>
      <c r="D91" s="28" t="e">
        <f>+SUM(D88:D90)</f>
        <v>#REF!</v>
      </c>
      <c r="E91" s="29" t="e">
        <f>SUMPRODUCT($D88:$D90,E88:E90)</f>
        <v>#REF!</v>
      </c>
      <c r="F91" s="29" t="e">
        <f t="shared" ref="F91" si="81">SUMPRODUCT($D88:$D90,F88:F90)</f>
        <v>#REF!</v>
      </c>
      <c r="G91" s="29" t="e">
        <f t="shared" ref="G91" si="82">SUMPRODUCT($D88:$D90,G88:G90)</f>
        <v>#REF!</v>
      </c>
      <c r="H91" s="29" t="e">
        <f t="shared" ref="H91" si="83">SUMPRODUCT($D88:$D90,H88:H90)</f>
        <v>#REF!</v>
      </c>
      <c r="I91" s="29" t="e">
        <f t="shared" ref="I91" si="84">SUMPRODUCT($D88:$D90,I88:I90)</f>
        <v>#REF!</v>
      </c>
      <c r="J91" s="29" t="e">
        <f t="shared" ref="J91" si="85">SUMPRODUCT($D88:$D90,J88:J90)</f>
        <v>#REF!</v>
      </c>
      <c r="K91" s="29" t="e">
        <f t="shared" ref="K91" si="86">SUMPRODUCT($D88:$D90,K88:K90)</f>
        <v>#REF!</v>
      </c>
      <c r="L91" s="29" t="e">
        <f t="shared" ref="L91" si="87">SUMPRODUCT($D88:$D90,L88:L90)</f>
        <v>#REF!</v>
      </c>
      <c r="M91" s="29" t="e">
        <f t="shared" ref="M91" si="88">SUMPRODUCT($D88:$D90,M88:M90)</f>
        <v>#REF!</v>
      </c>
      <c r="N91" s="29" t="e">
        <f t="shared" ref="N91" si="89">SUMPRODUCT($D88:$D90,N88:N90)</f>
        <v>#REF!</v>
      </c>
      <c r="O91" s="29" t="e">
        <f t="shared" ref="O91" si="90">SUMPRODUCT($D88:$D90,O88:O90)</f>
        <v>#REF!</v>
      </c>
      <c r="P91" s="29" t="e">
        <f t="shared" ref="P91" si="91">SUMPRODUCT($D88:$D90,P88:P90)</f>
        <v>#REF!</v>
      </c>
      <c r="Q91" s="29" t="e">
        <f t="shared" ref="Q91" si="92">SUMPRODUCT($D88:$D90,Q88:Q90)</f>
        <v>#REF!</v>
      </c>
      <c r="R91" s="29" t="e">
        <f t="shared" ref="R91" si="93">SUMPRODUCT($D88:$D90,R88:R90)</f>
        <v>#REF!</v>
      </c>
      <c r="S91" s="29" t="e">
        <f t="shared" ref="S91" si="94">SUMPRODUCT($D88:$D90,S88:S90)</f>
        <v>#REF!</v>
      </c>
      <c r="T91" s="29" t="e">
        <f t="shared" ref="T91" si="95">SUMPRODUCT($D88:$D90,T88:T90)</f>
        <v>#REF!</v>
      </c>
      <c r="U91" s="29" t="e">
        <f t="shared" ref="U91" si="96">SUMPRODUCT($D88:$D90,U88:U90)</f>
        <v>#REF!</v>
      </c>
      <c r="V91" s="29" t="e">
        <f t="shared" ref="V91" si="97">SUMPRODUCT($D88:$D90,V88:V90)</f>
        <v>#REF!</v>
      </c>
      <c r="W91" s="29" t="e">
        <f t="shared" ref="W91" si="98">SUMPRODUCT($D88:$D90,W88:W90)</f>
        <v>#REF!</v>
      </c>
      <c r="X91" s="29" t="e">
        <f t="shared" ref="X91" si="99">SUMPRODUCT($D88:$D90,X88:X90)</f>
        <v>#REF!</v>
      </c>
      <c r="Y91" s="29" t="e">
        <f t="shared" ref="Y91" si="100">SUMPRODUCT($D88:$D90,Y88:Y90)</f>
        <v>#REF!</v>
      </c>
      <c r="Z91" s="29" t="e">
        <f t="shared" ref="Z91" si="101">SUMPRODUCT($D88:$D90,Z88:Z90)</f>
        <v>#REF!</v>
      </c>
      <c r="AA91" s="29" t="e">
        <f t="shared" ref="AA91" si="102">SUMPRODUCT($D88:$D90,AA88:AA90)</f>
        <v>#REF!</v>
      </c>
      <c r="AB91" s="29" t="e">
        <f t="shared" ref="AB91" si="103">SUMPRODUCT($D88:$D90,AB88:AB90)</f>
        <v>#REF!</v>
      </c>
      <c r="AC91" s="30" t="e">
        <f>+SUM(E91:AB91)</f>
        <v>#REF!</v>
      </c>
    </row>
    <row r="92" spans="1:29" ht="15" x14ac:dyDescent="0.2">
      <c r="A92" s="173" t="e">
        <f t="shared" ref="A92" si="104">A39</f>
        <v>#REF!</v>
      </c>
      <c r="B92" s="169"/>
      <c r="C92" s="13" t="s">
        <v>34</v>
      </c>
      <c r="D92" s="14" t="e">
        <f>+D39</f>
        <v>#REF!</v>
      </c>
      <c r="E92" s="10" t="e">
        <f>#REF!</f>
        <v>#REF!</v>
      </c>
      <c r="F92" s="15" t="e">
        <f>#REF!</f>
        <v>#REF!</v>
      </c>
      <c r="G92" s="15" t="e">
        <f>#REF!</f>
        <v>#REF!</v>
      </c>
      <c r="H92" s="15" t="e">
        <f>#REF!</f>
        <v>#REF!</v>
      </c>
      <c r="I92" s="15" t="e">
        <f>#REF!</f>
        <v>#REF!</v>
      </c>
      <c r="J92" s="15" t="e">
        <f>#REF!</f>
        <v>#REF!</v>
      </c>
      <c r="K92" s="15" t="e">
        <f>#REF!</f>
        <v>#REF!</v>
      </c>
      <c r="L92" s="15" t="e">
        <f>#REF!</f>
        <v>#REF!</v>
      </c>
      <c r="M92" s="15" t="e">
        <f>#REF!</f>
        <v>#REF!</v>
      </c>
      <c r="N92" s="15" t="e">
        <f>#REF!</f>
        <v>#REF!</v>
      </c>
      <c r="O92" s="15" t="e">
        <f>#REF!</f>
        <v>#REF!</v>
      </c>
      <c r="P92" s="15" t="e">
        <f>#REF!</f>
        <v>#REF!</v>
      </c>
      <c r="Q92" s="15" t="e">
        <f>#REF!</f>
        <v>#REF!</v>
      </c>
      <c r="R92" s="15" t="e">
        <f>#REF!</f>
        <v>#REF!</v>
      </c>
      <c r="S92" s="15" t="e">
        <f>#REF!</f>
        <v>#REF!</v>
      </c>
      <c r="T92" s="15" t="e">
        <f>#REF!</f>
        <v>#REF!</v>
      </c>
      <c r="U92" s="15" t="e">
        <f>#REF!</f>
        <v>#REF!</v>
      </c>
      <c r="V92" s="15" t="e">
        <f>#REF!</f>
        <v>#REF!</v>
      </c>
      <c r="W92" s="15" t="e">
        <f>#REF!</f>
        <v>#REF!</v>
      </c>
      <c r="X92" s="15" t="e">
        <f>#REF!</f>
        <v>#REF!</v>
      </c>
      <c r="Y92" s="15" t="e">
        <f>#REF!</f>
        <v>#REF!</v>
      </c>
      <c r="Z92" s="15" t="e">
        <f>#REF!</f>
        <v>#REF!</v>
      </c>
      <c r="AA92" s="15" t="e">
        <f>#REF!</f>
        <v>#REF!</v>
      </c>
      <c r="AB92" s="16" t="e">
        <f>#REF!</f>
        <v>#REF!</v>
      </c>
      <c r="AC92" s="12" t="e">
        <f>+SUM(E92:AB92)*D92</f>
        <v>#REF!</v>
      </c>
    </row>
    <row r="93" spans="1:29" ht="15" x14ac:dyDescent="0.2">
      <c r="A93" s="174"/>
      <c r="B93" s="170"/>
      <c r="C93" s="17" t="s">
        <v>35</v>
      </c>
      <c r="D93" s="18" t="e">
        <f>+D40</f>
        <v>#REF!</v>
      </c>
      <c r="E93" s="19" t="e">
        <f>#REF!</f>
        <v>#REF!</v>
      </c>
      <c r="F93" s="20" t="e">
        <f>#REF!</f>
        <v>#REF!</v>
      </c>
      <c r="G93" s="20" t="e">
        <f>#REF!</f>
        <v>#REF!</v>
      </c>
      <c r="H93" s="20" t="e">
        <f>#REF!</f>
        <v>#REF!</v>
      </c>
      <c r="I93" s="20" t="e">
        <f>#REF!</f>
        <v>#REF!</v>
      </c>
      <c r="J93" s="20" t="e">
        <f>#REF!</f>
        <v>#REF!</v>
      </c>
      <c r="K93" s="20" t="e">
        <f>#REF!</f>
        <v>#REF!</v>
      </c>
      <c r="L93" s="20" t="e">
        <f>#REF!</f>
        <v>#REF!</v>
      </c>
      <c r="M93" s="20" t="e">
        <f>#REF!</f>
        <v>#REF!</v>
      </c>
      <c r="N93" s="20" t="e">
        <f>#REF!</f>
        <v>#REF!</v>
      </c>
      <c r="O93" s="20" t="e">
        <f>#REF!</f>
        <v>#REF!</v>
      </c>
      <c r="P93" s="20" t="e">
        <f>#REF!</f>
        <v>#REF!</v>
      </c>
      <c r="Q93" s="20" t="e">
        <f>#REF!</f>
        <v>#REF!</v>
      </c>
      <c r="R93" s="20" t="e">
        <f>#REF!</f>
        <v>#REF!</v>
      </c>
      <c r="S93" s="20" t="e">
        <f>#REF!</f>
        <v>#REF!</v>
      </c>
      <c r="T93" s="20" t="e">
        <f>#REF!</f>
        <v>#REF!</v>
      </c>
      <c r="U93" s="20" t="e">
        <f>#REF!</f>
        <v>#REF!</v>
      </c>
      <c r="V93" s="20" t="e">
        <f>#REF!</f>
        <v>#REF!</v>
      </c>
      <c r="W93" s="20" t="e">
        <f>#REF!</f>
        <v>#REF!</v>
      </c>
      <c r="X93" s="20" t="e">
        <f>#REF!</f>
        <v>#REF!</v>
      </c>
      <c r="Y93" s="20" t="e">
        <f>#REF!</f>
        <v>#REF!</v>
      </c>
      <c r="Z93" s="20" t="e">
        <f>#REF!</f>
        <v>#REF!</v>
      </c>
      <c r="AA93" s="20" t="e">
        <f>#REF!</f>
        <v>#REF!</v>
      </c>
      <c r="AB93" s="21" t="e">
        <f>#REF!</f>
        <v>#REF!</v>
      </c>
      <c r="AC93" s="12" t="e">
        <f>+SUM(E93:AB93)*D93</f>
        <v>#REF!</v>
      </c>
    </row>
    <row r="94" spans="1:29" ht="15" x14ac:dyDescent="0.2">
      <c r="A94" s="174"/>
      <c r="B94" s="170"/>
      <c r="C94" s="22" t="s">
        <v>36</v>
      </c>
      <c r="D94" s="23" t="e">
        <f>+D41</f>
        <v>#REF!</v>
      </c>
      <c r="E94" s="24" t="e">
        <f>#REF!</f>
        <v>#REF!</v>
      </c>
      <c r="F94" s="25" t="e">
        <f>#REF!</f>
        <v>#REF!</v>
      </c>
      <c r="G94" s="25" t="e">
        <f>#REF!</f>
        <v>#REF!</v>
      </c>
      <c r="H94" s="25" t="e">
        <f>#REF!</f>
        <v>#REF!</v>
      </c>
      <c r="I94" s="25" t="e">
        <f>#REF!</f>
        <v>#REF!</v>
      </c>
      <c r="J94" s="25" t="e">
        <f>#REF!</f>
        <v>#REF!</v>
      </c>
      <c r="K94" s="25" t="e">
        <f>#REF!</f>
        <v>#REF!</v>
      </c>
      <c r="L94" s="25" t="e">
        <f>#REF!</f>
        <v>#REF!</v>
      </c>
      <c r="M94" s="25" t="e">
        <f>#REF!</f>
        <v>#REF!</v>
      </c>
      <c r="N94" s="25" t="e">
        <f>#REF!</f>
        <v>#REF!</v>
      </c>
      <c r="O94" s="25" t="e">
        <f>#REF!</f>
        <v>#REF!</v>
      </c>
      <c r="P94" s="25" t="e">
        <f>#REF!</f>
        <v>#REF!</v>
      </c>
      <c r="Q94" s="25" t="e">
        <f>#REF!</f>
        <v>#REF!</v>
      </c>
      <c r="R94" s="25" t="e">
        <f>#REF!</f>
        <v>#REF!</v>
      </c>
      <c r="S94" s="25" t="e">
        <f>#REF!</f>
        <v>#REF!</v>
      </c>
      <c r="T94" s="25" t="e">
        <f>#REF!</f>
        <v>#REF!</v>
      </c>
      <c r="U94" s="25" t="e">
        <f>#REF!</f>
        <v>#REF!</v>
      </c>
      <c r="V94" s="25" t="e">
        <f>#REF!</f>
        <v>#REF!</v>
      </c>
      <c r="W94" s="25" t="e">
        <f>#REF!</f>
        <v>#REF!</v>
      </c>
      <c r="X94" s="25" t="e">
        <f>#REF!</f>
        <v>#REF!</v>
      </c>
      <c r="Y94" s="25" t="e">
        <f>#REF!</f>
        <v>#REF!</v>
      </c>
      <c r="Z94" s="25" t="e">
        <f>#REF!</f>
        <v>#REF!</v>
      </c>
      <c r="AA94" s="25" t="e">
        <f>#REF!</f>
        <v>#REF!</v>
      </c>
      <c r="AB94" s="26" t="e">
        <f>#REF!</f>
        <v>#REF!</v>
      </c>
      <c r="AC94" s="12" t="e">
        <f>+SUM(E94:AB94)*D94</f>
        <v>#REF!</v>
      </c>
    </row>
    <row r="95" spans="1:29" ht="15" thickBot="1" x14ac:dyDescent="0.25">
      <c r="A95" s="175"/>
      <c r="B95" s="171"/>
      <c r="C95" s="27" t="s">
        <v>33</v>
      </c>
      <c r="D95" s="28" t="e">
        <f>+SUM(D92:D94)</f>
        <v>#REF!</v>
      </c>
      <c r="E95" s="29" t="e">
        <f>SUMPRODUCT($D92:$D94,E92:E94)</f>
        <v>#REF!</v>
      </c>
      <c r="F95" s="29" t="e">
        <f t="shared" ref="F95" si="105">SUMPRODUCT($D92:$D94,F92:F94)</f>
        <v>#REF!</v>
      </c>
      <c r="G95" s="29" t="e">
        <f t="shared" ref="G95" si="106">SUMPRODUCT($D92:$D94,G92:G94)</f>
        <v>#REF!</v>
      </c>
      <c r="H95" s="29" t="e">
        <f t="shared" ref="H95" si="107">SUMPRODUCT($D92:$D94,H92:H94)</f>
        <v>#REF!</v>
      </c>
      <c r="I95" s="29" t="e">
        <f t="shared" ref="I95" si="108">SUMPRODUCT($D92:$D94,I92:I94)</f>
        <v>#REF!</v>
      </c>
      <c r="J95" s="29" t="e">
        <f t="shared" ref="J95" si="109">SUMPRODUCT($D92:$D94,J92:J94)</f>
        <v>#REF!</v>
      </c>
      <c r="K95" s="29" t="e">
        <f t="shared" ref="K95" si="110">SUMPRODUCT($D92:$D94,K92:K94)</f>
        <v>#REF!</v>
      </c>
      <c r="L95" s="29" t="e">
        <f t="shared" ref="L95" si="111">SUMPRODUCT($D92:$D94,L92:L94)</f>
        <v>#REF!</v>
      </c>
      <c r="M95" s="29" t="e">
        <f t="shared" ref="M95" si="112">SUMPRODUCT($D92:$D94,M92:M94)</f>
        <v>#REF!</v>
      </c>
      <c r="N95" s="29" t="e">
        <f t="shared" ref="N95" si="113">SUMPRODUCT($D92:$D94,N92:N94)</f>
        <v>#REF!</v>
      </c>
      <c r="O95" s="29" t="e">
        <f t="shared" ref="O95" si="114">SUMPRODUCT($D92:$D94,O92:O94)</f>
        <v>#REF!</v>
      </c>
      <c r="P95" s="29" t="e">
        <f t="shared" ref="P95" si="115">SUMPRODUCT($D92:$D94,P92:P94)</f>
        <v>#REF!</v>
      </c>
      <c r="Q95" s="29" t="e">
        <f t="shared" ref="Q95" si="116">SUMPRODUCT($D92:$D94,Q92:Q94)</f>
        <v>#REF!</v>
      </c>
      <c r="R95" s="29" t="e">
        <f t="shared" ref="R95" si="117">SUMPRODUCT($D92:$D94,R92:R94)</f>
        <v>#REF!</v>
      </c>
      <c r="S95" s="29" t="e">
        <f t="shared" ref="S95" si="118">SUMPRODUCT($D92:$D94,S92:S94)</f>
        <v>#REF!</v>
      </c>
      <c r="T95" s="29" t="e">
        <f t="shared" ref="T95" si="119">SUMPRODUCT($D92:$D94,T92:T94)</f>
        <v>#REF!</v>
      </c>
      <c r="U95" s="29" t="e">
        <f t="shared" ref="U95" si="120">SUMPRODUCT($D92:$D94,U92:U94)</f>
        <v>#REF!</v>
      </c>
      <c r="V95" s="29" t="e">
        <f t="shared" ref="V95" si="121">SUMPRODUCT($D92:$D94,V92:V94)</f>
        <v>#REF!</v>
      </c>
      <c r="W95" s="29" t="e">
        <f t="shared" ref="W95" si="122">SUMPRODUCT($D92:$D94,W92:W94)</f>
        <v>#REF!</v>
      </c>
      <c r="X95" s="29" t="e">
        <f t="shared" ref="X95" si="123">SUMPRODUCT($D92:$D94,X92:X94)</f>
        <v>#REF!</v>
      </c>
      <c r="Y95" s="29" t="e">
        <f t="shared" ref="Y95" si="124">SUMPRODUCT($D92:$D94,Y92:Y94)</f>
        <v>#REF!</v>
      </c>
      <c r="Z95" s="29" t="e">
        <f t="shared" ref="Z95" si="125">SUMPRODUCT($D92:$D94,Z92:Z94)</f>
        <v>#REF!</v>
      </c>
      <c r="AA95" s="29" t="e">
        <f t="shared" ref="AA95" si="126">SUMPRODUCT($D92:$D94,AA92:AA94)</f>
        <v>#REF!</v>
      </c>
      <c r="AB95" s="29" t="e">
        <f t="shared" ref="AB95" si="127">SUMPRODUCT($D92:$D94,AB92:AB94)</f>
        <v>#REF!</v>
      </c>
      <c r="AC95" s="30" t="e">
        <f>+SUM(E95:AB95)</f>
        <v>#REF!</v>
      </c>
    </row>
    <row r="96" spans="1:29" ht="15" x14ac:dyDescent="0.2">
      <c r="A96" s="173" t="e">
        <f t="shared" ref="A96" si="128">A43</f>
        <v>#REF!</v>
      </c>
      <c r="B96" s="169"/>
      <c r="C96" s="13" t="s">
        <v>34</v>
      </c>
      <c r="D96" s="14" t="e">
        <f>+D43</f>
        <v>#REF!</v>
      </c>
      <c r="E96" s="10" t="e">
        <f>#REF!</f>
        <v>#REF!</v>
      </c>
      <c r="F96" s="15" t="e">
        <f>#REF!</f>
        <v>#REF!</v>
      </c>
      <c r="G96" s="15" t="e">
        <f>#REF!</f>
        <v>#REF!</v>
      </c>
      <c r="H96" s="15" t="e">
        <f>#REF!</f>
        <v>#REF!</v>
      </c>
      <c r="I96" s="15" t="e">
        <f>#REF!</f>
        <v>#REF!</v>
      </c>
      <c r="J96" s="15" t="e">
        <f>#REF!</f>
        <v>#REF!</v>
      </c>
      <c r="K96" s="15" t="e">
        <f>#REF!</f>
        <v>#REF!</v>
      </c>
      <c r="L96" s="15" t="e">
        <f>#REF!</f>
        <v>#REF!</v>
      </c>
      <c r="M96" s="15" t="e">
        <f>#REF!</f>
        <v>#REF!</v>
      </c>
      <c r="N96" s="15" t="e">
        <f>#REF!</f>
        <v>#REF!</v>
      </c>
      <c r="O96" s="15" t="e">
        <f>#REF!</f>
        <v>#REF!</v>
      </c>
      <c r="P96" s="15" t="e">
        <f>#REF!</f>
        <v>#REF!</v>
      </c>
      <c r="Q96" s="15" t="e">
        <f>#REF!</f>
        <v>#REF!</v>
      </c>
      <c r="R96" s="15" t="e">
        <f>#REF!</f>
        <v>#REF!</v>
      </c>
      <c r="S96" s="15" t="e">
        <f>#REF!</f>
        <v>#REF!</v>
      </c>
      <c r="T96" s="15" t="e">
        <f>#REF!</f>
        <v>#REF!</v>
      </c>
      <c r="U96" s="15" t="e">
        <f>#REF!</f>
        <v>#REF!</v>
      </c>
      <c r="V96" s="15" t="e">
        <f>#REF!</f>
        <v>#REF!</v>
      </c>
      <c r="W96" s="15" t="e">
        <f>#REF!</f>
        <v>#REF!</v>
      </c>
      <c r="X96" s="15" t="e">
        <f>#REF!</f>
        <v>#REF!</v>
      </c>
      <c r="Y96" s="15" t="e">
        <f>#REF!</f>
        <v>#REF!</v>
      </c>
      <c r="Z96" s="15" t="e">
        <f>#REF!</f>
        <v>#REF!</v>
      </c>
      <c r="AA96" s="15" t="e">
        <f>#REF!</f>
        <v>#REF!</v>
      </c>
      <c r="AB96" s="16" t="e">
        <f>#REF!</f>
        <v>#REF!</v>
      </c>
      <c r="AC96" s="12" t="e">
        <f>+SUM(E96:AB96)*D96</f>
        <v>#REF!</v>
      </c>
    </row>
    <row r="97" spans="1:29" ht="15" x14ac:dyDescent="0.2">
      <c r="A97" s="174"/>
      <c r="B97" s="170"/>
      <c r="C97" s="17" t="s">
        <v>35</v>
      </c>
      <c r="D97" s="18" t="e">
        <f>+D44</f>
        <v>#REF!</v>
      </c>
      <c r="E97" s="19" t="e">
        <f>#REF!</f>
        <v>#REF!</v>
      </c>
      <c r="F97" s="20" t="e">
        <f>#REF!</f>
        <v>#REF!</v>
      </c>
      <c r="G97" s="20" t="e">
        <f>#REF!</f>
        <v>#REF!</v>
      </c>
      <c r="H97" s="20" t="e">
        <f>#REF!</f>
        <v>#REF!</v>
      </c>
      <c r="I97" s="20" t="e">
        <f>#REF!</f>
        <v>#REF!</v>
      </c>
      <c r="J97" s="20" t="e">
        <f>#REF!</f>
        <v>#REF!</v>
      </c>
      <c r="K97" s="20" t="e">
        <f>#REF!</f>
        <v>#REF!</v>
      </c>
      <c r="L97" s="20" t="e">
        <f>#REF!</f>
        <v>#REF!</v>
      </c>
      <c r="M97" s="20" t="e">
        <f>#REF!</f>
        <v>#REF!</v>
      </c>
      <c r="N97" s="20" t="e">
        <f>#REF!</f>
        <v>#REF!</v>
      </c>
      <c r="O97" s="20" t="e">
        <f>#REF!</f>
        <v>#REF!</v>
      </c>
      <c r="P97" s="20" t="e">
        <f>#REF!</f>
        <v>#REF!</v>
      </c>
      <c r="Q97" s="20" t="e">
        <f>#REF!</f>
        <v>#REF!</v>
      </c>
      <c r="R97" s="20" t="e">
        <f>#REF!</f>
        <v>#REF!</v>
      </c>
      <c r="S97" s="20" t="e">
        <f>#REF!</f>
        <v>#REF!</v>
      </c>
      <c r="T97" s="20" t="e">
        <f>#REF!</f>
        <v>#REF!</v>
      </c>
      <c r="U97" s="20" t="e">
        <f>#REF!</f>
        <v>#REF!</v>
      </c>
      <c r="V97" s="20" t="e">
        <f>#REF!</f>
        <v>#REF!</v>
      </c>
      <c r="W97" s="20" t="e">
        <f>#REF!</f>
        <v>#REF!</v>
      </c>
      <c r="X97" s="20" t="e">
        <f>#REF!</f>
        <v>#REF!</v>
      </c>
      <c r="Y97" s="20" t="e">
        <f>#REF!</f>
        <v>#REF!</v>
      </c>
      <c r="Z97" s="20" t="e">
        <f>#REF!</f>
        <v>#REF!</v>
      </c>
      <c r="AA97" s="20" t="e">
        <f>#REF!</f>
        <v>#REF!</v>
      </c>
      <c r="AB97" s="21" t="e">
        <f>#REF!</f>
        <v>#REF!</v>
      </c>
      <c r="AC97" s="12" t="e">
        <f>+SUM(E97:AB97)*D97</f>
        <v>#REF!</v>
      </c>
    </row>
    <row r="98" spans="1:29" ht="15" x14ac:dyDescent="0.2">
      <c r="A98" s="174"/>
      <c r="B98" s="170"/>
      <c r="C98" s="22" t="s">
        <v>36</v>
      </c>
      <c r="D98" s="23" t="e">
        <f>+D45</f>
        <v>#REF!</v>
      </c>
      <c r="E98" s="24" t="e">
        <f>#REF!</f>
        <v>#REF!</v>
      </c>
      <c r="F98" s="25" t="e">
        <f>#REF!</f>
        <v>#REF!</v>
      </c>
      <c r="G98" s="25" t="e">
        <f>#REF!</f>
        <v>#REF!</v>
      </c>
      <c r="H98" s="25" t="e">
        <f>#REF!</f>
        <v>#REF!</v>
      </c>
      <c r="I98" s="25" t="e">
        <f>#REF!</f>
        <v>#REF!</v>
      </c>
      <c r="J98" s="25" t="e">
        <f>#REF!</f>
        <v>#REF!</v>
      </c>
      <c r="K98" s="25" t="e">
        <f>#REF!</f>
        <v>#REF!</v>
      </c>
      <c r="L98" s="25" t="e">
        <f>#REF!</f>
        <v>#REF!</v>
      </c>
      <c r="M98" s="25" t="e">
        <f>#REF!</f>
        <v>#REF!</v>
      </c>
      <c r="N98" s="25" t="e">
        <f>#REF!</f>
        <v>#REF!</v>
      </c>
      <c r="O98" s="25" t="e">
        <f>#REF!</f>
        <v>#REF!</v>
      </c>
      <c r="P98" s="25" t="e">
        <f>#REF!</f>
        <v>#REF!</v>
      </c>
      <c r="Q98" s="25" t="e">
        <f>#REF!</f>
        <v>#REF!</v>
      </c>
      <c r="R98" s="25" t="e">
        <f>#REF!</f>
        <v>#REF!</v>
      </c>
      <c r="S98" s="25" t="e">
        <f>#REF!</f>
        <v>#REF!</v>
      </c>
      <c r="T98" s="25" t="e">
        <f>#REF!</f>
        <v>#REF!</v>
      </c>
      <c r="U98" s="25" t="e">
        <f>#REF!</f>
        <v>#REF!</v>
      </c>
      <c r="V98" s="25" t="e">
        <f>#REF!</f>
        <v>#REF!</v>
      </c>
      <c r="W98" s="25" t="e">
        <f>#REF!</f>
        <v>#REF!</v>
      </c>
      <c r="X98" s="25" t="e">
        <f>#REF!</f>
        <v>#REF!</v>
      </c>
      <c r="Y98" s="25" t="e">
        <f>#REF!</f>
        <v>#REF!</v>
      </c>
      <c r="Z98" s="25" t="e">
        <f>#REF!</f>
        <v>#REF!</v>
      </c>
      <c r="AA98" s="25" t="e">
        <f>#REF!</f>
        <v>#REF!</v>
      </c>
      <c r="AB98" s="26" t="e">
        <f>#REF!</f>
        <v>#REF!</v>
      </c>
      <c r="AC98" s="12" t="e">
        <f>+SUM(E98:AB98)*D98</f>
        <v>#REF!</v>
      </c>
    </row>
    <row r="99" spans="1:29" ht="15" thickBot="1" x14ac:dyDescent="0.25">
      <c r="A99" s="175"/>
      <c r="B99" s="171"/>
      <c r="C99" s="27" t="s">
        <v>33</v>
      </c>
      <c r="D99" s="28" t="e">
        <f>+SUM(D96:D98)</f>
        <v>#REF!</v>
      </c>
      <c r="E99" s="29" t="e">
        <f>SUMPRODUCT($D96:$D98,E96:E98)</f>
        <v>#REF!</v>
      </c>
      <c r="F99" s="29" t="e">
        <f t="shared" ref="F99" si="129">SUMPRODUCT($D96:$D98,F96:F98)</f>
        <v>#REF!</v>
      </c>
      <c r="G99" s="29" t="e">
        <f t="shared" ref="G99" si="130">SUMPRODUCT($D96:$D98,G96:G98)</f>
        <v>#REF!</v>
      </c>
      <c r="H99" s="29" t="e">
        <f t="shared" ref="H99" si="131">SUMPRODUCT($D96:$D98,H96:H98)</f>
        <v>#REF!</v>
      </c>
      <c r="I99" s="29" t="e">
        <f t="shared" ref="I99" si="132">SUMPRODUCT($D96:$D98,I96:I98)</f>
        <v>#REF!</v>
      </c>
      <c r="J99" s="29" t="e">
        <f t="shared" ref="J99" si="133">SUMPRODUCT($D96:$D98,J96:J98)</f>
        <v>#REF!</v>
      </c>
      <c r="K99" s="29" t="e">
        <f t="shared" ref="K99" si="134">SUMPRODUCT($D96:$D98,K96:K98)</f>
        <v>#REF!</v>
      </c>
      <c r="L99" s="29" t="e">
        <f t="shared" ref="L99" si="135">SUMPRODUCT($D96:$D98,L96:L98)</f>
        <v>#REF!</v>
      </c>
      <c r="M99" s="29" t="e">
        <f t="shared" ref="M99" si="136">SUMPRODUCT($D96:$D98,M96:M98)</f>
        <v>#REF!</v>
      </c>
      <c r="N99" s="29" t="e">
        <f t="shared" ref="N99" si="137">SUMPRODUCT($D96:$D98,N96:N98)</f>
        <v>#REF!</v>
      </c>
      <c r="O99" s="29" t="e">
        <f t="shared" ref="O99" si="138">SUMPRODUCT($D96:$D98,O96:O98)</f>
        <v>#REF!</v>
      </c>
      <c r="P99" s="29" t="e">
        <f t="shared" ref="P99" si="139">SUMPRODUCT($D96:$D98,P96:P98)</f>
        <v>#REF!</v>
      </c>
      <c r="Q99" s="29" t="e">
        <f t="shared" ref="Q99" si="140">SUMPRODUCT($D96:$D98,Q96:Q98)</f>
        <v>#REF!</v>
      </c>
      <c r="R99" s="29" t="e">
        <f t="shared" ref="R99" si="141">SUMPRODUCT($D96:$D98,R96:R98)</f>
        <v>#REF!</v>
      </c>
      <c r="S99" s="29" t="e">
        <f t="shared" ref="S99" si="142">SUMPRODUCT($D96:$D98,S96:S98)</f>
        <v>#REF!</v>
      </c>
      <c r="T99" s="29" t="e">
        <f t="shared" ref="T99" si="143">SUMPRODUCT($D96:$D98,T96:T98)</f>
        <v>#REF!</v>
      </c>
      <c r="U99" s="29" t="e">
        <f t="shared" ref="U99" si="144">SUMPRODUCT($D96:$D98,U96:U98)</f>
        <v>#REF!</v>
      </c>
      <c r="V99" s="29" t="e">
        <f t="shared" ref="V99" si="145">SUMPRODUCT($D96:$D98,V96:V98)</f>
        <v>#REF!</v>
      </c>
      <c r="W99" s="29" t="e">
        <f t="shared" ref="W99" si="146">SUMPRODUCT($D96:$D98,W96:W98)</f>
        <v>#REF!</v>
      </c>
      <c r="X99" s="29" t="e">
        <f t="shared" ref="X99" si="147">SUMPRODUCT($D96:$D98,X96:X98)</f>
        <v>#REF!</v>
      </c>
      <c r="Y99" s="29" t="e">
        <f t="shared" ref="Y99" si="148">SUMPRODUCT($D96:$D98,Y96:Y98)</f>
        <v>#REF!</v>
      </c>
      <c r="Z99" s="29" t="e">
        <f t="shared" ref="Z99" si="149">SUMPRODUCT($D96:$D98,Z96:Z98)</f>
        <v>#REF!</v>
      </c>
      <c r="AA99" s="29" t="e">
        <f t="shared" ref="AA99" si="150">SUMPRODUCT($D96:$D98,AA96:AA98)</f>
        <v>#REF!</v>
      </c>
      <c r="AB99" s="29" t="e">
        <f t="shared" ref="AB99" si="151">SUMPRODUCT($D96:$D98,AB96:AB98)</f>
        <v>#REF!</v>
      </c>
      <c r="AC99" s="30" t="e">
        <f>+SUM(E99:AB99)</f>
        <v>#REF!</v>
      </c>
    </row>
    <row r="100" spans="1:29" ht="15" x14ac:dyDescent="0.2">
      <c r="A100" s="173" t="e">
        <f t="shared" ref="A100" si="152">A47</f>
        <v>#REF!</v>
      </c>
      <c r="B100" s="169"/>
      <c r="C100" s="13" t="s">
        <v>34</v>
      </c>
      <c r="D100" s="14" t="e">
        <f>+D47</f>
        <v>#REF!</v>
      </c>
      <c r="E100" s="10" t="e">
        <f>#REF!</f>
        <v>#REF!</v>
      </c>
      <c r="F100" s="15" t="e">
        <f>#REF!</f>
        <v>#REF!</v>
      </c>
      <c r="G100" s="15" t="e">
        <f>#REF!</f>
        <v>#REF!</v>
      </c>
      <c r="H100" s="15" t="e">
        <f>#REF!</f>
        <v>#REF!</v>
      </c>
      <c r="I100" s="15" t="e">
        <f>#REF!</f>
        <v>#REF!</v>
      </c>
      <c r="J100" s="15" t="e">
        <f>#REF!</f>
        <v>#REF!</v>
      </c>
      <c r="K100" s="15" t="e">
        <f>#REF!</f>
        <v>#REF!</v>
      </c>
      <c r="L100" s="15" t="e">
        <f>#REF!</f>
        <v>#REF!</v>
      </c>
      <c r="M100" s="15" t="e">
        <f>#REF!</f>
        <v>#REF!</v>
      </c>
      <c r="N100" s="15" t="e">
        <f>#REF!</f>
        <v>#REF!</v>
      </c>
      <c r="O100" s="15" t="e">
        <f>#REF!</f>
        <v>#REF!</v>
      </c>
      <c r="P100" s="15" t="e">
        <f>#REF!</f>
        <v>#REF!</v>
      </c>
      <c r="Q100" s="15" t="e">
        <f>#REF!</f>
        <v>#REF!</v>
      </c>
      <c r="R100" s="15" t="e">
        <f>#REF!</f>
        <v>#REF!</v>
      </c>
      <c r="S100" s="15" t="e">
        <f>#REF!</f>
        <v>#REF!</v>
      </c>
      <c r="T100" s="15" t="e">
        <f>#REF!</f>
        <v>#REF!</v>
      </c>
      <c r="U100" s="15" t="e">
        <f>#REF!</f>
        <v>#REF!</v>
      </c>
      <c r="V100" s="15" t="e">
        <f>#REF!</f>
        <v>#REF!</v>
      </c>
      <c r="W100" s="15" t="e">
        <f>#REF!</f>
        <v>#REF!</v>
      </c>
      <c r="X100" s="15" t="e">
        <f>#REF!</f>
        <v>#REF!</v>
      </c>
      <c r="Y100" s="15" t="e">
        <f>#REF!</f>
        <v>#REF!</v>
      </c>
      <c r="Z100" s="15" t="e">
        <f>#REF!</f>
        <v>#REF!</v>
      </c>
      <c r="AA100" s="15" t="e">
        <f>#REF!</f>
        <v>#REF!</v>
      </c>
      <c r="AB100" s="16" t="e">
        <f>#REF!</f>
        <v>#REF!</v>
      </c>
      <c r="AC100" s="12" t="e">
        <f>+SUM(E100:AB100)*D100</f>
        <v>#REF!</v>
      </c>
    </row>
    <row r="101" spans="1:29" ht="15" x14ac:dyDescent="0.2">
      <c r="A101" s="174"/>
      <c r="B101" s="170"/>
      <c r="C101" s="17" t="s">
        <v>35</v>
      </c>
      <c r="D101" s="18" t="e">
        <f>+D48</f>
        <v>#REF!</v>
      </c>
      <c r="E101" s="19" t="e">
        <f>#REF!</f>
        <v>#REF!</v>
      </c>
      <c r="F101" s="20" t="e">
        <f>#REF!</f>
        <v>#REF!</v>
      </c>
      <c r="G101" s="20" t="e">
        <f>#REF!</f>
        <v>#REF!</v>
      </c>
      <c r="H101" s="20" t="e">
        <f>#REF!</f>
        <v>#REF!</v>
      </c>
      <c r="I101" s="20" t="e">
        <f>#REF!</f>
        <v>#REF!</v>
      </c>
      <c r="J101" s="20" t="e">
        <f>#REF!</f>
        <v>#REF!</v>
      </c>
      <c r="K101" s="20" t="e">
        <f>#REF!</f>
        <v>#REF!</v>
      </c>
      <c r="L101" s="20" t="e">
        <f>#REF!</f>
        <v>#REF!</v>
      </c>
      <c r="M101" s="20" t="e">
        <f>#REF!</f>
        <v>#REF!</v>
      </c>
      <c r="N101" s="20" t="e">
        <f>#REF!</f>
        <v>#REF!</v>
      </c>
      <c r="O101" s="20" t="e">
        <f>#REF!</f>
        <v>#REF!</v>
      </c>
      <c r="P101" s="20" t="e">
        <f>#REF!</f>
        <v>#REF!</v>
      </c>
      <c r="Q101" s="20" t="e">
        <f>#REF!</f>
        <v>#REF!</v>
      </c>
      <c r="R101" s="20" t="e">
        <f>#REF!</f>
        <v>#REF!</v>
      </c>
      <c r="S101" s="20" t="e">
        <f>#REF!</f>
        <v>#REF!</v>
      </c>
      <c r="T101" s="20" t="e">
        <f>#REF!</f>
        <v>#REF!</v>
      </c>
      <c r="U101" s="20" t="e">
        <f>#REF!</f>
        <v>#REF!</v>
      </c>
      <c r="V101" s="20" t="e">
        <f>#REF!</f>
        <v>#REF!</v>
      </c>
      <c r="W101" s="20" t="e">
        <f>#REF!</f>
        <v>#REF!</v>
      </c>
      <c r="X101" s="20" t="e">
        <f>#REF!</f>
        <v>#REF!</v>
      </c>
      <c r="Y101" s="20" t="e">
        <f>#REF!</f>
        <v>#REF!</v>
      </c>
      <c r="Z101" s="20" t="e">
        <f>#REF!</f>
        <v>#REF!</v>
      </c>
      <c r="AA101" s="20" t="e">
        <f>#REF!</f>
        <v>#REF!</v>
      </c>
      <c r="AB101" s="21" t="e">
        <f>#REF!</f>
        <v>#REF!</v>
      </c>
      <c r="AC101" s="12" t="e">
        <f>+SUM(E101:AB101)*D101</f>
        <v>#REF!</v>
      </c>
    </row>
    <row r="102" spans="1:29" ht="15" x14ac:dyDescent="0.2">
      <c r="A102" s="174"/>
      <c r="B102" s="170"/>
      <c r="C102" s="22" t="s">
        <v>36</v>
      </c>
      <c r="D102" s="23" t="e">
        <f>+D49</f>
        <v>#REF!</v>
      </c>
      <c r="E102" s="24" t="e">
        <f>#REF!</f>
        <v>#REF!</v>
      </c>
      <c r="F102" s="25" t="e">
        <f>#REF!</f>
        <v>#REF!</v>
      </c>
      <c r="G102" s="25" t="e">
        <f>#REF!</f>
        <v>#REF!</v>
      </c>
      <c r="H102" s="25" t="e">
        <f>#REF!</f>
        <v>#REF!</v>
      </c>
      <c r="I102" s="25" t="e">
        <f>#REF!</f>
        <v>#REF!</v>
      </c>
      <c r="J102" s="25" t="e">
        <f>#REF!</f>
        <v>#REF!</v>
      </c>
      <c r="K102" s="25" t="e">
        <f>#REF!</f>
        <v>#REF!</v>
      </c>
      <c r="L102" s="25" t="e">
        <f>#REF!</f>
        <v>#REF!</v>
      </c>
      <c r="M102" s="25" t="e">
        <f>#REF!</f>
        <v>#REF!</v>
      </c>
      <c r="N102" s="25" t="e">
        <f>#REF!</f>
        <v>#REF!</v>
      </c>
      <c r="O102" s="25" t="e">
        <f>#REF!</f>
        <v>#REF!</v>
      </c>
      <c r="P102" s="25" t="e">
        <f>#REF!</f>
        <v>#REF!</v>
      </c>
      <c r="Q102" s="25" t="e">
        <f>#REF!</f>
        <v>#REF!</v>
      </c>
      <c r="R102" s="25" t="e">
        <f>#REF!</f>
        <v>#REF!</v>
      </c>
      <c r="S102" s="25" t="e">
        <f>#REF!</f>
        <v>#REF!</v>
      </c>
      <c r="T102" s="25" t="e">
        <f>#REF!</f>
        <v>#REF!</v>
      </c>
      <c r="U102" s="25" t="e">
        <f>#REF!</f>
        <v>#REF!</v>
      </c>
      <c r="V102" s="25" t="e">
        <f>#REF!</f>
        <v>#REF!</v>
      </c>
      <c r="W102" s="25" t="e">
        <f>#REF!</f>
        <v>#REF!</v>
      </c>
      <c r="X102" s="25" t="e">
        <f>#REF!</f>
        <v>#REF!</v>
      </c>
      <c r="Y102" s="25" t="e">
        <f>#REF!</f>
        <v>#REF!</v>
      </c>
      <c r="Z102" s="25" t="e">
        <f>#REF!</f>
        <v>#REF!</v>
      </c>
      <c r="AA102" s="25" t="e">
        <f>#REF!</f>
        <v>#REF!</v>
      </c>
      <c r="AB102" s="26" t="e">
        <f>#REF!</f>
        <v>#REF!</v>
      </c>
      <c r="AC102" s="12" t="e">
        <f>+SUM(E102:AB102)*D102</f>
        <v>#REF!</v>
      </c>
    </row>
    <row r="103" spans="1:29" ht="15" thickBot="1" x14ac:dyDescent="0.25">
      <c r="A103" s="175"/>
      <c r="B103" s="171"/>
      <c r="C103" s="27" t="s">
        <v>33</v>
      </c>
      <c r="D103" s="28" t="e">
        <f>+SUM(D100:D102)</f>
        <v>#REF!</v>
      </c>
      <c r="E103" s="29" t="e">
        <f>SUMPRODUCT($D100:$D102,E100:E102)</f>
        <v>#REF!</v>
      </c>
      <c r="F103" s="29" t="e">
        <f t="shared" ref="F103" si="153">SUMPRODUCT($D100:$D102,F100:F102)</f>
        <v>#REF!</v>
      </c>
      <c r="G103" s="29" t="e">
        <f t="shared" ref="G103" si="154">SUMPRODUCT($D100:$D102,G100:G102)</f>
        <v>#REF!</v>
      </c>
      <c r="H103" s="29" t="e">
        <f t="shared" ref="H103" si="155">SUMPRODUCT($D100:$D102,H100:H102)</f>
        <v>#REF!</v>
      </c>
      <c r="I103" s="29" t="e">
        <f t="shared" ref="I103" si="156">SUMPRODUCT($D100:$D102,I100:I102)</f>
        <v>#REF!</v>
      </c>
      <c r="J103" s="29" t="e">
        <f t="shared" ref="J103" si="157">SUMPRODUCT($D100:$D102,J100:J102)</f>
        <v>#REF!</v>
      </c>
      <c r="K103" s="29" t="e">
        <f t="shared" ref="K103" si="158">SUMPRODUCT($D100:$D102,K100:K102)</f>
        <v>#REF!</v>
      </c>
      <c r="L103" s="29" t="e">
        <f t="shared" ref="L103" si="159">SUMPRODUCT($D100:$D102,L100:L102)</f>
        <v>#REF!</v>
      </c>
      <c r="M103" s="29" t="e">
        <f t="shared" ref="M103" si="160">SUMPRODUCT($D100:$D102,M100:M102)</f>
        <v>#REF!</v>
      </c>
      <c r="N103" s="29" t="e">
        <f t="shared" ref="N103" si="161">SUMPRODUCT($D100:$D102,N100:N102)</f>
        <v>#REF!</v>
      </c>
      <c r="O103" s="29" t="e">
        <f t="shared" ref="O103" si="162">SUMPRODUCT($D100:$D102,O100:O102)</f>
        <v>#REF!</v>
      </c>
      <c r="P103" s="29" t="e">
        <f t="shared" ref="P103" si="163">SUMPRODUCT($D100:$D102,P100:P102)</f>
        <v>#REF!</v>
      </c>
      <c r="Q103" s="29" t="e">
        <f t="shared" ref="Q103" si="164">SUMPRODUCT($D100:$D102,Q100:Q102)</f>
        <v>#REF!</v>
      </c>
      <c r="R103" s="29" t="e">
        <f t="shared" ref="R103" si="165">SUMPRODUCT($D100:$D102,R100:R102)</f>
        <v>#REF!</v>
      </c>
      <c r="S103" s="29" t="e">
        <f t="shared" ref="S103" si="166">SUMPRODUCT($D100:$D102,S100:S102)</f>
        <v>#REF!</v>
      </c>
      <c r="T103" s="29" t="e">
        <f t="shared" ref="T103" si="167">SUMPRODUCT($D100:$D102,T100:T102)</f>
        <v>#REF!</v>
      </c>
      <c r="U103" s="29" t="e">
        <f t="shared" ref="U103" si="168">SUMPRODUCT($D100:$D102,U100:U102)</f>
        <v>#REF!</v>
      </c>
      <c r="V103" s="29" t="e">
        <f t="shared" ref="V103" si="169">SUMPRODUCT($D100:$D102,V100:V102)</f>
        <v>#REF!</v>
      </c>
      <c r="W103" s="29" t="e">
        <f t="shared" ref="W103" si="170">SUMPRODUCT($D100:$D102,W100:W102)</f>
        <v>#REF!</v>
      </c>
      <c r="X103" s="29" t="e">
        <f t="shared" ref="X103" si="171">SUMPRODUCT($D100:$D102,X100:X102)</f>
        <v>#REF!</v>
      </c>
      <c r="Y103" s="29" t="e">
        <f t="shared" ref="Y103" si="172">SUMPRODUCT($D100:$D102,Y100:Y102)</f>
        <v>#REF!</v>
      </c>
      <c r="Z103" s="29" t="e">
        <f t="shared" ref="Z103" si="173">SUMPRODUCT($D100:$D102,Z100:Z102)</f>
        <v>#REF!</v>
      </c>
      <c r="AA103" s="29" t="e">
        <f t="shared" ref="AA103" si="174">SUMPRODUCT($D100:$D102,AA100:AA102)</f>
        <v>#REF!</v>
      </c>
      <c r="AB103" s="29" t="e">
        <f t="shared" ref="AB103" si="175">SUMPRODUCT($D100:$D102,AB100:AB102)</f>
        <v>#REF!</v>
      </c>
      <c r="AC103" s="30" t="e">
        <f>+SUM(E103:AB103)</f>
        <v>#REF!</v>
      </c>
    </row>
    <row r="104" spans="1:29" ht="15" x14ac:dyDescent="0.2">
      <c r="A104" s="173" t="e">
        <f t="shared" ref="A104" si="176">A51</f>
        <v>#REF!</v>
      </c>
      <c r="B104" s="169"/>
      <c r="C104" s="13" t="s">
        <v>34</v>
      </c>
      <c r="D104" s="14" t="e">
        <f>+D51</f>
        <v>#REF!</v>
      </c>
      <c r="E104" s="10" t="e">
        <f>#REF!</f>
        <v>#REF!</v>
      </c>
      <c r="F104" s="15" t="e">
        <f>#REF!</f>
        <v>#REF!</v>
      </c>
      <c r="G104" s="15" t="e">
        <f>#REF!</f>
        <v>#REF!</v>
      </c>
      <c r="H104" s="15" t="e">
        <f>#REF!</f>
        <v>#REF!</v>
      </c>
      <c r="I104" s="15" t="e">
        <f>#REF!</f>
        <v>#REF!</v>
      </c>
      <c r="J104" s="15" t="e">
        <f>#REF!</f>
        <v>#REF!</v>
      </c>
      <c r="K104" s="15" t="e">
        <f>#REF!</f>
        <v>#REF!</v>
      </c>
      <c r="L104" s="15" t="e">
        <f>#REF!</f>
        <v>#REF!</v>
      </c>
      <c r="M104" s="15" t="e">
        <f>#REF!</f>
        <v>#REF!</v>
      </c>
      <c r="N104" s="15" t="e">
        <f>#REF!</f>
        <v>#REF!</v>
      </c>
      <c r="O104" s="15" t="e">
        <f>#REF!</f>
        <v>#REF!</v>
      </c>
      <c r="P104" s="15" t="e">
        <f>#REF!</f>
        <v>#REF!</v>
      </c>
      <c r="Q104" s="15" t="e">
        <f>#REF!</f>
        <v>#REF!</v>
      </c>
      <c r="R104" s="15" t="e">
        <f>#REF!</f>
        <v>#REF!</v>
      </c>
      <c r="S104" s="15" t="e">
        <f>#REF!</f>
        <v>#REF!</v>
      </c>
      <c r="T104" s="15" t="e">
        <f>#REF!</f>
        <v>#REF!</v>
      </c>
      <c r="U104" s="15" t="e">
        <f>#REF!</f>
        <v>#REF!</v>
      </c>
      <c r="V104" s="15" t="e">
        <f>#REF!</f>
        <v>#REF!</v>
      </c>
      <c r="W104" s="15" t="e">
        <f>#REF!</f>
        <v>#REF!</v>
      </c>
      <c r="X104" s="15" t="e">
        <f>#REF!</f>
        <v>#REF!</v>
      </c>
      <c r="Y104" s="15" t="e">
        <f>#REF!</f>
        <v>#REF!</v>
      </c>
      <c r="Z104" s="15" t="e">
        <f>#REF!</f>
        <v>#REF!</v>
      </c>
      <c r="AA104" s="15" t="e">
        <f>#REF!</f>
        <v>#REF!</v>
      </c>
      <c r="AB104" s="16" t="e">
        <f>#REF!</f>
        <v>#REF!</v>
      </c>
      <c r="AC104" s="12" t="e">
        <f>+SUM(E104:AB104)*D104</f>
        <v>#REF!</v>
      </c>
    </row>
    <row r="105" spans="1:29" ht="15" x14ac:dyDescent="0.2">
      <c r="A105" s="174"/>
      <c r="B105" s="170"/>
      <c r="C105" s="17" t="s">
        <v>35</v>
      </c>
      <c r="D105" s="18" t="e">
        <f>+D52</f>
        <v>#REF!</v>
      </c>
      <c r="E105" s="19" t="e">
        <f>#REF!</f>
        <v>#REF!</v>
      </c>
      <c r="F105" s="20" t="e">
        <f>#REF!</f>
        <v>#REF!</v>
      </c>
      <c r="G105" s="20" t="e">
        <f>#REF!</f>
        <v>#REF!</v>
      </c>
      <c r="H105" s="20" t="e">
        <f>#REF!</f>
        <v>#REF!</v>
      </c>
      <c r="I105" s="20" t="e">
        <f>#REF!</f>
        <v>#REF!</v>
      </c>
      <c r="J105" s="20" t="e">
        <f>#REF!</f>
        <v>#REF!</v>
      </c>
      <c r="K105" s="20" t="e">
        <f>#REF!</f>
        <v>#REF!</v>
      </c>
      <c r="L105" s="20" t="e">
        <f>#REF!</f>
        <v>#REF!</v>
      </c>
      <c r="M105" s="20" t="e">
        <f>#REF!</f>
        <v>#REF!</v>
      </c>
      <c r="N105" s="20" t="e">
        <f>#REF!</f>
        <v>#REF!</v>
      </c>
      <c r="O105" s="20" t="e">
        <f>#REF!</f>
        <v>#REF!</v>
      </c>
      <c r="P105" s="20" t="e">
        <f>#REF!</f>
        <v>#REF!</v>
      </c>
      <c r="Q105" s="20" t="e">
        <f>#REF!</f>
        <v>#REF!</v>
      </c>
      <c r="R105" s="20" t="e">
        <f>#REF!</f>
        <v>#REF!</v>
      </c>
      <c r="S105" s="20" t="e">
        <f>#REF!</f>
        <v>#REF!</v>
      </c>
      <c r="T105" s="20" t="e">
        <f>#REF!</f>
        <v>#REF!</v>
      </c>
      <c r="U105" s="20" t="e">
        <f>#REF!</f>
        <v>#REF!</v>
      </c>
      <c r="V105" s="20" t="e">
        <f>#REF!</f>
        <v>#REF!</v>
      </c>
      <c r="W105" s="20" t="e">
        <f>#REF!</f>
        <v>#REF!</v>
      </c>
      <c r="X105" s="20" t="e">
        <f>#REF!</f>
        <v>#REF!</v>
      </c>
      <c r="Y105" s="20" t="e">
        <f>#REF!</f>
        <v>#REF!</v>
      </c>
      <c r="Z105" s="20" t="e">
        <f>#REF!</f>
        <v>#REF!</v>
      </c>
      <c r="AA105" s="20" t="e">
        <f>#REF!</f>
        <v>#REF!</v>
      </c>
      <c r="AB105" s="21" t="e">
        <f>#REF!</f>
        <v>#REF!</v>
      </c>
      <c r="AC105" s="12" t="e">
        <f>+SUM(E105:AB105)*D105</f>
        <v>#REF!</v>
      </c>
    </row>
    <row r="106" spans="1:29" ht="15" x14ac:dyDescent="0.2">
      <c r="A106" s="174"/>
      <c r="B106" s="170"/>
      <c r="C106" s="22" t="s">
        <v>36</v>
      </c>
      <c r="D106" s="23" t="e">
        <f>+D53</f>
        <v>#REF!</v>
      </c>
      <c r="E106" s="24" t="e">
        <f>#REF!</f>
        <v>#REF!</v>
      </c>
      <c r="F106" s="25" t="e">
        <f>#REF!</f>
        <v>#REF!</v>
      </c>
      <c r="G106" s="25" t="e">
        <f>#REF!</f>
        <v>#REF!</v>
      </c>
      <c r="H106" s="25" t="e">
        <f>#REF!</f>
        <v>#REF!</v>
      </c>
      <c r="I106" s="25" t="e">
        <f>#REF!</f>
        <v>#REF!</v>
      </c>
      <c r="J106" s="25" t="e">
        <f>#REF!</f>
        <v>#REF!</v>
      </c>
      <c r="K106" s="25" t="e">
        <f>#REF!</f>
        <v>#REF!</v>
      </c>
      <c r="L106" s="25" t="e">
        <f>#REF!</f>
        <v>#REF!</v>
      </c>
      <c r="M106" s="25" t="e">
        <f>#REF!</f>
        <v>#REF!</v>
      </c>
      <c r="N106" s="25" t="e">
        <f>#REF!</f>
        <v>#REF!</v>
      </c>
      <c r="O106" s="25" t="e">
        <f>#REF!</f>
        <v>#REF!</v>
      </c>
      <c r="P106" s="25" t="e">
        <f>#REF!</f>
        <v>#REF!</v>
      </c>
      <c r="Q106" s="25" t="e">
        <f>#REF!</f>
        <v>#REF!</v>
      </c>
      <c r="R106" s="25" t="e">
        <f>#REF!</f>
        <v>#REF!</v>
      </c>
      <c r="S106" s="25" t="e">
        <f>#REF!</f>
        <v>#REF!</v>
      </c>
      <c r="T106" s="25" t="e">
        <f>#REF!</f>
        <v>#REF!</v>
      </c>
      <c r="U106" s="25" t="e">
        <f>#REF!</f>
        <v>#REF!</v>
      </c>
      <c r="V106" s="25" t="e">
        <f>#REF!</f>
        <v>#REF!</v>
      </c>
      <c r="W106" s="25" t="e">
        <f>#REF!</f>
        <v>#REF!</v>
      </c>
      <c r="X106" s="25" t="e">
        <f>#REF!</f>
        <v>#REF!</v>
      </c>
      <c r="Y106" s="25" t="e">
        <f>#REF!</f>
        <v>#REF!</v>
      </c>
      <c r="Z106" s="25" t="e">
        <f>#REF!</f>
        <v>#REF!</v>
      </c>
      <c r="AA106" s="25" t="e">
        <f>#REF!</f>
        <v>#REF!</v>
      </c>
      <c r="AB106" s="26" t="e">
        <f>#REF!</f>
        <v>#REF!</v>
      </c>
      <c r="AC106" s="12" t="e">
        <f>+SUM(E106:AB106)*D106</f>
        <v>#REF!</v>
      </c>
    </row>
    <row r="107" spans="1:29" ht="15" thickBot="1" x14ac:dyDescent="0.25">
      <c r="A107" s="175"/>
      <c r="B107" s="171"/>
      <c r="C107" s="27" t="s">
        <v>33</v>
      </c>
      <c r="D107" s="28" t="e">
        <f>+SUM(D104:D106)</f>
        <v>#REF!</v>
      </c>
      <c r="E107" s="29" t="e">
        <f>SUMPRODUCT($D104:$D106,E104:E106)</f>
        <v>#REF!</v>
      </c>
      <c r="F107" s="29" t="e">
        <f t="shared" ref="F107" si="177">SUMPRODUCT($D104:$D106,F104:F106)</f>
        <v>#REF!</v>
      </c>
      <c r="G107" s="29" t="e">
        <f t="shared" ref="G107" si="178">SUMPRODUCT($D104:$D106,G104:G106)</f>
        <v>#REF!</v>
      </c>
      <c r="H107" s="29" t="e">
        <f t="shared" ref="H107" si="179">SUMPRODUCT($D104:$D106,H104:H106)</f>
        <v>#REF!</v>
      </c>
      <c r="I107" s="29" t="e">
        <f t="shared" ref="I107" si="180">SUMPRODUCT($D104:$D106,I104:I106)</f>
        <v>#REF!</v>
      </c>
      <c r="J107" s="29" t="e">
        <f t="shared" ref="J107" si="181">SUMPRODUCT($D104:$D106,J104:J106)</f>
        <v>#REF!</v>
      </c>
      <c r="K107" s="29" t="e">
        <f t="shared" ref="K107" si="182">SUMPRODUCT($D104:$D106,K104:K106)</f>
        <v>#REF!</v>
      </c>
      <c r="L107" s="29" t="e">
        <f t="shared" ref="L107" si="183">SUMPRODUCT($D104:$D106,L104:L106)</f>
        <v>#REF!</v>
      </c>
      <c r="M107" s="29" t="e">
        <f t="shared" ref="M107" si="184">SUMPRODUCT($D104:$D106,M104:M106)</f>
        <v>#REF!</v>
      </c>
      <c r="N107" s="29" t="e">
        <f t="shared" ref="N107" si="185">SUMPRODUCT($D104:$D106,N104:N106)</f>
        <v>#REF!</v>
      </c>
      <c r="O107" s="29" t="e">
        <f t="shared" ref="O107" si="186">SUMPRODUCT($D104:$D106,O104:O106)</f>
        <v>#REF!</v>
      </c>
      <c r="P107" s="29" t="e">
        <f t="shared" ref="P107" si="187">SUMPRODUCT($D104:$D106,P104:P106)</f>
        <v>#REF!</v>
      </c>
      <c r="Q107" s="29" t="e">
        <f t="shared" ref="Q107" si="188">SUMPRODUCT($D104:$D106,Q104:Q106)</f>
        <v>#REF!</v>
      </c>
      <c r="R107" s="29" t="e">
        <f t="shared" ref="R107" si="189">SUMPRODUCT($D104:$D106,R104:R106)</f>
        <v>#REF!</v>
      </c>
      <c r="S107" s="29" t="e">
        <f t="shared" ref="S107" si="190">SUMPRODUCT($D104:$D106,S104:S106)</f>
        <v>#REF!</v>
      </c>
      <c r="T107" s="29" t="e">
        <f t="shared" ref="T107" si="191">SUMPRODUCT($D104:$D106,T104:T106)</f>
        <v>#REF!</v>
      </c>
      <c r="U107" s="29" t="e">
        <f t="shared" ref="U107" si="192">SUMPRODUCT($D104:$D106,U104:U106)</f>
        <v>#REF!</v>
      </c>
      <c r="V107" s="29" t="e">
        <f t="shared" ref="V107" si="193">SUMPRODUCT($D104:$D106,V104:V106)</f>
        <v>#REF!</v>
      </c>
      <c r="W107" s="29" t="e">
        <f t="shared" ref="W107" si="194">SUMPRODUCT($D104:$D106,W104:W106)</f>
        <v>#REF!</v>
      </c>
      <c r="X107" s="29" t="e">
        <f t="shared" ref="X107" si="195">SUMPRODUCT($D104:$D106,X104:X106)</f>
        <v>#REF!</v>
      </c>
      <c r="Y107" s="29" t="e">
        <f t="shared" ref="Y107" si="196">SUMPRODUCT($D104:$D106,Y104:Y106)</f>
        <v>#REF!</v>
      </c>
      <c r="Z107" s="29" t="e">
        <f t="shared" ref="Z107" si="197">SUMPRODUCT($D104:$D106,Z104:Z106)</f>
        <v>#REF!</v>
      </c>
      <c r="AA107" s="29" t="e">
        <f t="shared" ref="AA107" si="198">SUMPRODUCT($D104:$D106,AA104:AA106)</f>
        <v>#REF!</v>
      </c>
      <c r="AB107" s="29" t="e">
        <f t="shared" ref="AB107" si="199">SUMPRODUCT($D104:$D106,AB104:AB106)</f>
        <v>#REF!</v>
      </c>
      <c r="AC107" s="30" t="e">
        <f>+SUM(E107:AB107)</f>
        <v>#REF!</v>
      </c>
    </row>
    <row r="108" spans="1:29" ht="15" x14ac:dyDescent="0.2">
      <c r="A108" s="173" t="e">
        <f t="shared" ref="A108" si="200">A55</f>
        <v>#REF!</v>
      </c>
      <c r="B108" s="169"/>
      <c r="C108" s="13" t="s">
        <v>34</v>
      </c>
      <c r="D108" s="14" t="e">
        <f>+D55</f>
        <v>#REF!</v>
      </c>
      <c r="E108" s="10" t="e">
        <f>#REF!</f>
        <v>#REF!</v>
      </c>
      <c r="F108" s="15" t="e">
        <f>#REF!</f>
        <v>#REF!</v>
      </c>
      <c r="G108" s="15" t="e">
        <f>#REF!</f>
        <v>#REF!</v>
      </c>
      <c r="H108" s="15" t="e">
        <f>#REF!</f>
        <v>#REF!</v>
      </c>
      <c r="I108" s="15" t="e">
        <f>#REF!</f>
        <v>#REF!</v>
      </c>
      <c r="J108" s="15" t="e">
        <f>#REF!</f>
        <v>#REF!</v>
      </c>
      <c r="K108" s="15" t="e">
        <f>#REF!</f>
        <v>#REF!</v>
      </c>
      <c r="L108" s="15" t="e">
        <f>#REF!</f>
        <v>#REF!</v>
      </c>
      <c r="M108" s="15" t="e">
        <f>#REF!</f>
        <v>#REF!</v>
      </c>
      <c r="N108" s="15" t="e">
        <f>#REF!</f>
        <v>#REF!</v>
      </c>
      <c r="O108" s="15" t="e">
        <f>#REF!</f>
        <v>#REF!</v>
      </c>
      <c r="P108" s="15" t="e">
        <f>#REF!</f>
        <v>#REF!</v>
      </c>
      <c r="Q108" s="15" t="e">
        <f>#REF!</f>
        <v>#REF!</v>
      </c>
      <c r="R108" s="15" t="e">
        <f>#REF!</f>
        <v>#REF!</v>
      </c>
      <c r="S108" s="15" t="e">
        <f>#REF!</f>
        <v>#REF!</v>
      </c>
      <c r="T108" s="15" t="e">
        <f>#REF!</f>
        <v>#REF!</v>
      </c>
      <c r="U108" s="15" t="e">
        <f>#REF!</f>
        <v>#REF!</v>
      </c>
      <c r="V108" s="15" t="e">
        <f>#REF!</f>
        <v>#REF!</v>
      </c>
      <c r="W108" s="15" t="e">
        <f>#REF!</f>
        <v>#REF!</v>
      </c>
      <c r="X108" s="15" t="e">
        <f>#REF!</f>
        <v>#REF!</v>
      </c>
      <c r="Y108" s="15" t="e">
        <f>#REF!</f>
        <v>#REF!</v>
      </c>
      <c r="Z108" s="15" t="e">
        <f>#REF!</f>
        <v>#REF!</v>
      </c>
      <c r="AA108" s="15" t="e">
        <f>#REF!</f>
        <v>#REF!</v>
      </c>
      <c r="AB108" s="16" t="e">
        <f>#REF!</f>
        <v>#REF!</v>
      </c>
      <c r="AC108" s="12" t="e">
        <f>+SUM(E108:AB108)*D108</f>
        <v>#REF!</v>
      </c>
    </row>
    <row r="109" spans="1:29" ht="15" x14ac:dyDescent="0.2">
      <c r="A109" s="174"/>
      <c r="B109" s="170"/>
      <c r="C109" s="17" t="s">
        <v>35</v>
      </c>
      <c r="D109" s="18" t="e">
        <f>+D56</f>
        <v>#REF!</v>
      </c>
      <c r="E109" s="19" t="e">
        <f>#REF!</f>
        <v>#REF!</v>
      </c>
      <c r="F109" s="20" t="e">
        <f>#REF!</f>
        <v>#REF!</v>
      </c>
      <c r="G109" s="20" t="e">
        <f>#REF!</f>
        <v>#REF!</v>
      </c>
      <c r="H109" s="20" t="e">
        <f>#REF!</f>
        <v>#REF!</v>
      </c>
      <c r="I109" s="20" t="e">
        <f>#REF!</f>
        <v>#REF!</v>
      </c>
      <c r="J109" s="20" t="e">
        <f>#REF!</f>
        <v>#REF!</v>
      </c>
      <c r="K109" s="20" t="e">
        <f>#REF!</f>
        <v>#REF!</v>
      </c>
      <c r="L109" s="20" t="e">
        <f>#REF!</f>
        <v>#REF!</v>
      </c>
      <c r="M109" s="20" t="e">
        <f>#REF!</f>
        <v>#REF!</v>
      </c>
      <c r="N109" s="20" t="e">
        <f>#REF!</f>
        <v>#REF!</v>
      </c>
      <c r="O109" s="20" t="e">
        <f>#REF!</f>
        <v>#REF!</v>
      </c>
      <c r="P109" s="20" t="e">
        <f>#REF!</f>
        <v>#REF!</v>
      </c>
      <c r="Q109" s="20" t="e">
        <f>#REF!</f>
        <v>#REF!</v>
      </c>
      <c r="R109" s="20" t="e">
        <f>#REF!</f>
        <v>#REF!</v>
      </c>
      <c r="S109" s="20" t="e">
        <f>#REF!</f>
        <v>#REF!</v>
      </c>
      <c r="T109" s="20" t="e">
        <f>#REF!</f>
        <v>#REF!</v>
      </c>
      <c r="U109" s="20" t="e">
        <f>#REF!</f>
        <v>#REF!</v>
      </c>
      <c r="V109" s="20" t="e">
        <f>#REF!</f>
        <v>#REF!</v>
      </c>
      <c r="W109" s="20" t="e">
        <f>#REF!</f>
        <v>#REF!</v>
      </c>
      <c r="X109" s="20" t="e">
        <f>#REF!</f>
        <v>#REF!</v>
      </c>
      <c r="Y109" s="20" t="e">
        <f>#REF!</f>
        <v>#REF!</v>
      </c>
      <c r="Z109" s="20" t="e">
        <f>#REF!</f>
        <v>#REF!</v>
      </c>
      <c r="AA109" s="20" t="e">
        <f>#REF!</f>
        <v>#REF!</v>
      </c>
      <c r="AB109" s="21" t="e">
        <f>#REF!</f>
        <v>#REF!</v>
      </c>
      <c r="AC109" s="12" t="e">
        <f>+SUM(E109:AB109)*D109</f>
        <v>#REF!</v>
      </c>
    </row>
    <row r="110" spans="1:29" ht="15" x14ac:dyDescent="0.2">
      <c r="A110" s="174"/>
      <c r="B110" s="170"/>
      <c r="C110" s="22" t="s">
        <v>36</v>
      </c>
      <c r="D110" s="23" t="e">
        <f>+D57</f>
        <v>#REF!</v>
      </c>
      <c r="E110" s="24" t="e">
        <f>#REF!</f>
        <v>#REF!</v>
      </c>
      <c r="F110" s="25" t="e">
        <f>#REF!</f>
        <v>#REF!</v>
      </c>
      <c r="G110" s="25" t="e">
        <f>#REF!</f>
        <v>#REF!</v>
      </c>
      <c r="H110" s="25" t="e">
        <f>#REF!</f>
        <v>#REF!</v>
      </c>
      <c r="I110" s="25" t="e">
        <f>#REF!</f>
        <v>#REF!</v>
      </c>
      <c r="J110" s="25" t="e">
        <f>#REF!</f>
        <v>#REF!</v>
      </c>
      <c r="K110" s="25" t="e">
        <f>#REF!</f>
        <v>#REF!</v>
      </c>
      <c r="L110" s="25" t="e">
        <f>#REF!</f>
        <v>#REF!</v>
      </c>
      <c r="M110" s="25" t="e">
        <f>#REF!</f>
        <v>#REF!</v>
      </c>
      <c r="N110" s="25" t="e">
        <f>#REF!</f>
        <v>#REF!</v>
      </c>
      <c r="O110" s="25" t="e">
        <f>#REF!</f>
        <v>#REF!</v>
      </c>
      <c r="P110" s="25" t="e">
        <f>#REF!</f>
        <v>#REF!</v>
      </c>
      <c r="Q110" s="25" t="e">
        <f>#REF!</f>
        <v>#REF!</v>
      </c>
      <c r="R110" s="25" t="e">
        <f>#REF!</f>
        <v>#REF!</v>
      </c>
      <c r="S110" s="25" t="e">
        <f>#REF!</f>
        <v>#REF!</v>
      </c>
      <c r="T110" s="25" t="e">
        <f>#REF!</f>
        <v>#REF!</v>
      </c>
      <c r="U110" s="25" t="e">
        <f>#REF!</f>
        <v>#REF!</v>
      </c>
      <c r="V110" s="25" t="e">
        <f>#REF!</f>
        <v>#REF!</v>
      </c>
      <c r="W110" s="25" t="e">
        <f>#REF!</f>
        <v>#REF!</v>
      </c>
      <c r="X110" s="25" t="e">
        <f>#REF!</f>
        <v>#REF!</v>
      </c>
      <c r="Y110" s="25" t="e">
        <f>#REF!</f>
        <v>#REF!</v>
      </c>
      <c r="Z110" s="25" t="e">
        <f>#REF!</f>
        <v>#REF!</v>
      </c>
      <c r="AA110" s="25" t="e">
        <f>#REF!</f>
        <v>#REF!</v>
      </c>
      <c r="AB110" s="26" t="e">
        <f>#REF!</f>
        <v>#REF!</v>
      </c>
      <c r="AC110" s="12" t="e">
        <f>+SUM(E110:AB110)*D110</f>
        <v>#REF!</v>
      </c>
    </row>
    <row r="111" spans="1:29" ht="15" thickBot="1" x14ac:dyDescent="0.25">
      <c r="A111" s="175"/>
      <c r="B111" s="171"/>
      <c r="C111" s="27" t="s">
        <v>33</v>
      </c>
      <c r="D111" s="28" t="e">
        <f>+SUM(D108:D110)</f>
        <v>#REF!</v>
      </c>
      <c r="E111" s="29" t="e">
        <f>SUMPRODUCT($D108:$D110,E108:E110)</f>
        <v>#REF!</v>
      </c>
      <c r="F111" s="29" t="e">
        <f t="shared" ref="F111:AB111" si="201">SUMPRODUCT($D108:$D110,F108:F110)</f>
        <v>#REF!</v>
      </c>
      <c r="G111" s="29" t="e">
        <f t="shared" si="201"/>
        <v>#REF!</v>
      </c>
      <c r="H111" s="29" t="e">
        <f t="shared" si="201"/>
        <v>#REF!</v>
      </c>
      <c r="I111" s="29" t="e">
        <f t="shared" si="201"/>
        <v>#REF!</v>
      </c>
      <c r="J111" s="29" t="e">
        <f t="shared" si="201"/>
        <v>#REF!</v>
      </c>
      <c r="K111" s="29" t="e">
        <f t="shared" si="201"/>
        <v>#REF!</v>
      </c>
      <c r="L111" s="29" t="e">
        <f t="shared" si="201"/>
        <v>#REF!</v>
      </c>
      <c r="M111" s="29" t="e">
        <f t="shared" si="201"/>
        <v>#REF!</v>
      </c>
      <c r="N111" s="29" t="e">
        <f t="shared" si="201"/>
        <v>#REF!</v>
      </c>
      <c r="O111" s="29" t="e">
        <f t="shared" si="201"/>
        <v>#REF!</v>
      </c>
      <c r="P111" s="29" t="e">
        <f t="shared" si="201"/>
        <v>#REF!</v>
      </c>
      <c r="Q111" s="29" t="e">
        <f t="shared" si="201"/>
        <v>#REF!</v>
      </c>
      <c r="R111" s="29" t="e">
        <f t="shared" si="201"/>
        <v>#REF!</v>
      </c>
      <c r="S111" s="29" t="e">
        <f t="shared" si="201"/>
        <v>#REF!</v>
      </c>
      <c r="T111" s="29" t="e">
        <f t="shared" si="201"/>
        <v>#REF!</v>
      </c>
      <c r="U111" s="29" t="e">
        <f t="shared" si="201"/>
        <v>#REF!</v>
      </c>
      <c r="V111" s="29" t="e">
        <f t="shared" si="201"/>
        <v>#REF!</v>
      </c>
      <c r="W111" s="29" t="e">
        <f t="shared" si="201"/>
        <v>#REF!</v>
      </c>
      <c r="X111" s="29" t="e">
        <f t="shared" si="201"/>
        <v>#REF!</v>
      </c>
      <c r="Y111" s="29" t="e">
        <f t="shared" si="201"/>
        <v>#REF!</v>
      </c>
      <c r="Z111" s="29" t="e">
        <f t="shared" si="201"/>
        <v>#REF!</v>
      </c>
      <c r="AA111" s="29" t="e">
        <f t="shared" si="201"/>
        <v>#REF!</v>
      </c>
      <c r="AB111" s="29" t="e">
        <f t="shared" si="201"/>
        <v>#REF!</v>
      </c>
      <c r="AC111" s="30" t="e">
        <f>+SUM(E111:AB111)</f>
        <v>#REF!</v>
      </c>
    </row>
    <row r="112" spans="1:29" ht="12.75" x14ac:dyDescent="0.2"/>
    <row r="113" ht="12.75" x14ac:dyDescent="0.2"/>
  </sheetData>
  <sheetProtection selectLockedCells="1"/>
  <mergeCells count="50">
    <mergeCell ref="D2:E2"/>
    <mergeCell ref="A100:A103"/>
    <mergeCell ref="A104:A107"/>
    <mergeCell ref="A108:A111"/>
    <mergeCell ref="A11:A14"/>
    <mergeCell ref="A15:A18"/>
    <mergeCell ref="A19:A22"/>
    <mergeCell ref="A23:A26"/>
    <mergeCell ref="A27:A30"/>
    <mergeCell ref="A31:A34"/>
    <mergeCell ref="A35:A38"/>
    <mergeCell ref="A55:A58"/>
    <mergeCell ref="B43:B46"/>
    <mergeCell ref="B64:B67"/>
    <mergeCell ref="A68:A71"/>
    <mergeCell ref="A72:A75"/>
    <mergeCell ref="B31:B34"/>
    <mergeCell ref="A76:A79"/>
    <mergeCell ref="A64:A67"/>
    <mergeCell ref="B84:B87"/>
    <mergeCell ref="B80:B83"/>
    <mergeCell ref="A80:A83"/>
    <mergeCell ref="B51:B54"/>
    <mergeCell ref="B55:B58"/>
    <mergeCell ref="A39:A42"/>
    <mergeCell ref="A43:A46"/>
    <mergeCell ref="A47:A50"/>
    <mergeCell ref="A51:A54"/>
    <mergeCell ref="B47:B50"/>
    <mergeCell ref="B11:B14"/>
    <mergeCell ref="B15:B18"/>
    <mergeCell ref="B23:B26"/>
    <mergeCell ref="B27:B30"/>
    <mergeCell ref="B19:B22"/>
    <mergeCell ref="B108:B111"/>
    <mergeCell ref="C9:D9"/>
    <mergeCell ref="A96:A99"/>
    <mergeCell ref="B96:B99"/>
    <mergeCell ref="B100:B103"/>
    <mergeCell ref="B104:B107"/>
    <mergeCell ref="B88:B91"/>
    <mergeCell ref="B92:B95"/>
    <mergeCell ref="A84:A87"/>
    <mergeCell ref="A88:A91"/>
    <mergeCell ref="B35:B38"/>
    <mergeCell ref="B39:B42"/>
    <mergeCell ref="A92:A95"/>
    <mergeCell ref="B68:B71"/>
    <mergeCell ref="B72:B75"/>
    <mergeCell ref="B76:B79"/>
  </mergeCells>
  <phoneticPr fontId="3" type="noConversion"/>
  <printOptions horizontalCentered="1" verticalCentered="1"/>
  <pageMargins left="0.39370078740157483" right="0.32" top="0.48" bottom="0.66" header="0" footer="0"/>
  <pageSetup scale="29" orientation="landscape" r:id="rId1"/>
  <headerFooter alignWithMargins="0">
    <oddHeader>&amp;C&amp;"Arial"&amp;8&amp;K000000INTERNAL&amp;1#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FB925-0659-4FEF-8F7E-88485F76FC67}">
  <sheetPr>
    <tabColor rgb="FF00B050"/>
    <pageSetUpPr fitToPage="1"/>
  </sheetPr>
  <dimension ref="A1:H42"/>
  <sheetViews>
    <sheetView showGridLines="0" topLeftCell="A23" zoomScale="70" zoomScaleNormal="70" zoomScaleSheetLayoutView="100" workbookViewId="0">
      <selection activeCell="C10" sqref="C10"/>
    </sheetView>
  </sheetViews>
  <sheetFormatPr baseColWidth="10" defaultColWidth="0" defaultRowHeight="12.75" x14ac:dyDescent="0.2"/>
  <cols>
    <col min="1" max="1" width="5.28515625" style="32" customWidth="1"/>
    <col min="2" max="2" width="28.5703125" style="32" customWidth="1"/>
    <col min="3" max="3" width="24.85546875" style="32" customWidth="1"/>
    <col min="4" max="4" width="18.7109375" style="36" customWidth="1"/>
    <col min="5" max="5" width="21.5703125" style="32" bestFit="1" customWidth="1"/>
    <col min="6" max="6" width="18.7109375" style="32" customWidth="1"/>
    <col min="7" max="7" width="16" style="32" customWidth="1"/>
    <col min="8" max="8" width="1.5703125" style="32" hidden="1" customWidth="1"/>
    <col min="9" max="16384" width="3.42578125" style="32" hidden="1"/>
  </cols>
  <sheetData>
    <row r="1" spans="1:8" s="31" customFormat="1" ht="19.5" x14ac:dyDescent="0.2">
      <c r="A1" s="43" t="s">
        <v>67</v>
      </c>
      <c r="D1" s="44"/>
    </row>
    <row r="2" spans="1:8" ht="16.5" customHeight="1" x14ac:dyDescent="0.2">
      <c r="B2" s="159" t="str">
        <f>+'Formato Resumen 22'!B2:H4</f>
        <v>El precio del suministro para cada período (mes) se debe expresar en pesos por Kilovatio-hora (COP/KWh) con dos cifras decimales, en forma de precio monomio fijo, en pesos constantes de Junio de 2021</v>
      </c>
      <c r="C2" s="159"/>
      <c r="D2" s="159"/>
      <c r="E2" s="159"/>
      <c r="F2" s="159"/>
      <c r="G2" s="159"/>
      <c r="H2" s="159"/>
    </row>
    <row r="3" spans="1:8" ht="16.5" customHeight="1" x14ac:dyDescent="0.2">
      <c r="B3" s="159"/>
      <c r="C3" s="159"/>
      <c r="D3" s="159"/>
      <c r="E3" s="159"/>
      <c r="F3" s="159"/>
      <c r="G3" s="159"/>
      <c r="H3" s="159"/>
    </row>
    <row r="4" spans="1:8" ht="12.75" hidden="1" customHeight="1" x14ac:dyDescent="0.2">
      <c r="B4" s="159"/>
      <c r="C4" s="159"/>
      <c r="D4" s="159"/>
      <c r="E4" s="159"/>
      <c r="F4" s="159"/>
      <c r="G4" s="159"/>
      <c r="H4" s="159"/>
    </row>
    <row r="5" spans="1:8" ht="16.5" x14ac:dyDescent="0.25">
      <c r="B5" s="45" t="s">
        <v>54</v>
      </c>
      <c r="C5" s="141"/>
      <c r="D5" s="47"/>
      <c r="E5" s="47"/>
      <c r="F5" s="47"/>
    </row>
    <row r="6" spans="1:8" ht="16.5" x14ac:dyDescent="0.25">
      <c r="B6" s="45" t="s">
        <v>55</v>
      </c>
      <c r="C6" s="47" t="str">
        <f>+'Formato Resumen 22'!C6</f>
        <v>GM-21-002</v>
      </c>
      <c r="D6" s="48"/>
    </row>
    <row r="7" spans="1:8" ht="16.5" x14ac:dyDescent="0.25">
      <c r="B7" s="45" t="s">
        <v>56</v>
      </c>
      <c r="C7" s="142"/>
      <c r="D7" s="47"/>
      <c r="E7" s="47"/>
      <c r="F7" s="47"/>
    </row>
    <row r="8" spans="1:8" ht="16.5" x14ac:dyDescent="0.25">
      <c r="B8" s="45" t="s">
        <v>58</v>
      </c>
      <c r="C8" s="147"/>
      <c r="D8" s="47"/>
      <c r="E8" s="47"/>
      <c r="F8" s="47"/>
    </row>
    <row r="9" spans="1:8" ht="16.5" x14ac:dyDescent="0.25">
      <c r="B9" s="45" t="s">
        <v>29</v>
      </c>
      <c r="C9" s="41" t="s">
        <v>74</v>
      </c>
      <c r="D9" s="49"/>
    </row>
    <row r="10" spans="1:8" ht="16.5" x14ac:dyDescent="0.25">
      <c r="B10" s="50" t="s">
        <v>63</v>
      </c>
      <c r="C10" s="47" t="str">
        <f>+'Formato Resumen 22'!C10</f>
        <v>Junio de 2021</v>
      </c>
      <c r="D10" s="48"/>
    </row>
    <row r="11" spans="1:8" ht="18.75" x14ac:dyDescent="0.3">
      <c r="B11" s="51" t="s">
        <v>59</v>
      </c>
      <c r="C11" s="52" t="s">
        <v>65</v>
      </c>
      <c r="D11" s="53"/>
    </row>
    <row r="13" spans="1:8" ht="12.75" customHeight="1" x14ac:dyDescent="0.2">
      <c r="B13" s="160" t="s">
        <v>69</v>
      </c>
      <c r="C13" s="162" t="s">
        <v>75</v>
      </c>
      <c r="D13" s="164" t="s">
        <v>61</v>
      </c>
      <c r="E13" s="162" t="s">
        <v>76</v>
      </c>
      <c r="F13" s="166" t="s">
        <v>77</v>
      </c>
    </row>
    <row r="14" spans="1:8" ht="51" customHeight="1" x14ac:dyDescent="0.2">
      <c r="A14" s="54"/>
      <c r="B14" s="161"/>
      <c r="C14" s="163"/>
      <c r="D14" s="165"/>
      <c r="E14" s="163"/>
      <c r="F14" s="167"/>
    </row>
    <row r="15" spans="1:8" ht="15.75" x14ac:dyDescent="0.25">
      <c r="A15" s="54"/>
      <c r="B15" s="55" t="s">
        <v>30</v>
      </c>
      <c r="C15" s="42">
        <v>13319386.624972306</v>
      </c>
      <c r="D15" s="56">
        <v>1</v>
      </c>
      <c r="E15" s="149">
        <v>13319386.624972306</v>
      </c>
      <c r="F15" s="40"/>
    </row>
    <row r="16" spans="1:8" ht="15.75" x14ac:dyDescent="0.25">
      <c r="A16" s="54"/>
      <c r="B16" s="55" t="s">
        <v>38</v>
      </c>
      <c r="C16" s="42">
        <v>12030413.725781437</v>
      </c>
      <c r="D16" s="56">
        <v>1</v>
      </c>
      <c r="E16" s="149">
        <v>12030413.725781437</v>
      </c>
      <c r="F16" s="40"/>
    </row>
    <row r="17" spans="1:6" ht="15.75" x14ac:dyDescent="0.25">
      <c r="A17" s="54"/>
      <c r="B17" s="55" t="s">
        <v>39</v>
      </c>
      <c r="C17" s="42">
        <v>13319386.624972306</v>
      </c>
      <c r="D17" s="56">
        <v>1</v>
      </c>
      <c r="E17" s="149">
        <v>13319386.624972306</v>
      </c>
      <c r="F17" s="40"/>
    </row>
    <row r="18" spans="1:6" ht="15.75" x14ac:dyDescent="0.25">
      <c r="A18" s="54"/>
      <c r="B18" s="55" t="s">
        <v>40</v>
      </c>
      <c r="C18" s="42">
        <v>12889728.991908683</v>
      </c>
      <c r="D18" s="56">
        <v>1</v>
      </c>
      <c r="E18" s="149">
        <v>12889728.991908683</v>
      </c>
      <c r="F18" s="40"/>
    </row>
    <row r="19" spans="1:6" ht="15.75" x14ac:dyDescent="0.25">
      <c r="A19" s="54"/>
      <c r="B19" s="55" t="s">
        <v>41</v>
      </c>
      <c r="C19" s="42">
        <v>13319386.624972306</v>
      </c>
      <c r="D19" s="56">
        <v>1</v>
      </c>
      <c r="E19" s="149">
        <v>13319386.624972306</v>
      </c>
      <c r="F19" s="40"/>
    </row>
    <row r="20" spans="1:6" ht="15.75" x14ac:dyDescent="0.25">
      <c r="A20" s="57"/>
      <c r="B20" s="55" t="s">
        <v>42</v>
      </c>
      <c r="C20" s="42">
        <v>12889728.991908683</v>
      </c>
      <c r="D20" s="56">
        <v>1</v>
      </c>
      <c r="E20" s="149">
        <v>12889728.991908683</v>
      </c>
      <c r="F20" s="40"/>
    </row>
    <row r="21" spans="1:6" ht="15.75" x14ac:dyDescent="0.25">
      <c r="A21" s="57"/>
      <c r="B21" s="55" t="s">
        <v>44</v>
      </c>
      <c r="C21" s="42">
        <v>13319386.624972306</v>
      </c>
      <c r="D21" s="56">
        <v>1</v>
      </c>
      <c r="E21" s="149">
        <v>13319386.624972306</v>
      </c>
      <c r="F21" s="40"/>
    </row>
    <row r="22" spans="1:6" ht="15.75" x14ac:dyDescent="0.25">
      <c r="A22" s="57"/>
      <c r="B22" s="55" t="s">
        <v>45</v>
      </c>
      <c r="C22" s="42">
        <v>13319386.624972306</v>
      </c>
      <c r="D22" s="56">
        <v>1</v>
      </c>
      <c r="E22" s="149">
        <v>13319386.624972306</v>
      </c>
      <c r="F22" s="40"/>
    </row>
    <row r="23" spans="1:6" ht="15.75" x14ac:dyDescent="0.25">
      <c r="A23" s="57"/>
      <c r="B23" s="55" t="s">
        <v>46</v>
      </c>
      <c r="C23" s="42">
        <v>12889728.991908683</v>
      </c>
      <c r="D23" s="56">
        <v>1</v>
      </c>
      <c r="E23" s="149">
        <v>12889728.991908683</v>
      </c>
      <c r="F23" s="40"/>
    </row>
    <row r="24" spans="1:6" ht="15.75" x14ac:dyDescent="0.25">
      <c r="A24" s="57"/>
      <c r="B24" s="55" t="s">
        <v>47</v>
      </c>
      <c r="C24" s="42">
        <v>13319386.624972306</v>
      </c>
      <c r="D24" s="56">
        <v>1</v>
      </c>
      <c r="E24" s="149">
        <v>13319386.624972306</v>
      </c>
      <c r="F24" s="40"/>
    </row>
    <row r="25" spans="1:6" ht="15.75" x14ac:dyDescent="0.25">
      <c r="A25" s="57"/>
      <c r="B25" s="55" t="s">
        <v>48</v>
      </c>
      <c r="C25" s="42">
        <v>12889728.991908683</v>
      </c>
      <c r="D25" s="56">
        <v>1</v>
      </c>
      <c r="E25" s="149">
        <v>12889728.991908683</v>
      </c>
      <c r="F25" s="40"/>
    </row>
    <row r="26" spans="1:6" ht="15.75" x14ac:dyDescent="0.25">
      <c r="A26" s="57"/>
      <c r="B26" s="55" t="s">
        <v>49</v>
      </c>
      <c r="C26" s="42">
        <v>13319386.624972306</v>
      </c>
      <c r="D26" s="56">
        <v>1</v>
      </c>
      <c r="E26" s="149">
        <v>13319386.624972306</v>
      </c>
      <c r="F26" s="40"/>
    </row>
    <row r="27" spans="1:6" ht="15" x14ac:dyDescent="0.25">
      <c r="B27" s="58" t="s">
        <v>33</v>
      </c>
      <c r="C27" s="59">
        <f>SUM(C15:C26)</f>
        <v>156825036.06822231</v>
      </c>
      <c r="D27" s="60"/>
      <c r="E27" s="152">
        <f>SUM(E15:E26)</f>
        <v>156825036.06822231</v>
      </c>
      <c r="F27" s="61"/>
    </row>
    <row r="30" spans="1:6" ht="11.25" customHeight="1" x14ac:dyDescent="0.2">
      <c r="B30" s="72" t="s">
        <v>0</v>
      </c>
      <c r="C30" s="157"/>
      <c r="D30" s="158"/>
      <c r="E30" s="157"/>
      <c r="F30" s="157"/>
    </row>
    <row r="31" spans="1:6" ht="11.25" customHeight="1" x14ac:dyDescent="0.2">
      <c r="B31" s="153" t="s">
        <v>85</v>
      </c>
      <c r="C31" s="157"/>
      <c r="D31" s="158"/>
      <c r="E31" s="157"/>
      <c r="F31" s="157"/>
    </row>
    <row r="32" spans="1:6" ht="11.25" customHeight="1" x14ac:dyDescent="0.2">
      <c r="B32" s="153" t="s">
        <v>66</v>
      </c>
      <c r="C32" s="157"/>
      <c r="D32" s="158"/>
      <c r="E32" s="157"/>
      <c r="F32" s="157"/>
    </row>
    <row r="33" spans="2:8" ht="11.25" customHeight="1" x14ac:dyDescent="0.2">
      <c r="B33" s="153" t="s">
        <v>62</v>
      </c>
      <c r="C33" s="157"/>
      <c r="D33" s="158"/>
      <c r="E33" s="157"/>
      <c r="F33" s="157"/>
    </row>
    <row r="34" spans="2:8" ht="11.25" customHeight="1" x14ac:dyDescent="0.2">
      <c r="B34" s="155" t="s">
        <v>78</v>
      </c>
      <c r="C34" s="157"/>
      <c r="D34" s="158"/>
      <c r="E34" s="157"/>
      <c r="F34" s="157"/>
    </row>
    <row r="35" spans="2:8" ht="11.25" customHeight="1" x14ac:dyDescent="0.2">
      <c r="B35" s="155" t="s">
        <v>86</v>
      </c>
      <c r="C35" s="157"/>
      <c r="D35" s="158"/>
      <c r="E35" s="157"/>
      <c r="F35" s="157"/>
    </row>
    <row r="36" spans="2:8" ht="11.25" customHeight="1" x14ac:dyDescent="0.2">
      <c r="B36" s="157" t="s">
        <v>87</v>
      </c>
      <c r="C36" s="157"/>
      <c r="D36" s="158"/>
      <c r="E36" s="157"/>
      <c r="F36" s="157"/>
    </row>
    <row r="37" spans="2:8" ht="11.25" customHeight="1" x14ac:dyDescent="0.2">
      <c r="B37" s="155"/>
      <c r="C37" s="157"/>
      <c r="D37" s="158"/>
      <c r="E37" s="157"/>
      <c r="F37" s="157"/>
    </row>
    <row r="38" spans="2:8" ht="11.25" customHeight="1" x14ac:dyDescent="0.2"/>
    <row r="39" spans="2:8" ht="11.25" customHeight="1" x14ac:dyDescent="0.2"/>
    <row r="40" spans="2:8" ht="11.25" customHeight="1" x14ac:dyDescent="0.2"/>
    <row r="41" spans="2:8" ht="7.5" customHeight="1" x14ac:dyDescent="0.2">
      <c r="F41" s="75"/>
      <c r="G41" s="75"/>
      <c r="H41" s="75"/>
    </row>
    <row r="42" spans="2:8" ht="17.25" customHeight="1" x14ac:dyDescent="0.3">
      <c r="B42" s="76" t="s">
        <v>64</v>
      </c>
      <c r="C42" s="77"/>
      <c r="D42" s="78"/>
      <c r="E42" s="75"/>
      <c r="F42" s="79"/>
      <c r="G42" s="75"/>
      <c r="H42" s="75"/>
    </row>
  </sheetData>
  <sheetProtection selectLockedCells="1"/>
  <mergeCells count="6">
    <mergeCell ref="B2:H4"/>
    <mergeCell ref="B13:B14"/>
    <mergeCell ref="C13:C14"/>
    <mergeCell ref="D13:D14"/>
    <mergeCell ref="E13:E14"/>
    <mergeCell ref="F13:F14"/>
  </mergeCells>
  <printOptions horizontalCentered="1" verticalCentered="1"/>
  <pageMargins left="0.75" right="0.27559055118110237" top="1" bottom="1" header="0" footer="0"/>
  <pageSetup scale="72" orientation="portrait" cellComments="asDisplayed" r:id="rId1"/>
  <headerFooter alignWithMargins="0">
    <oddHeader>&amp;R&amp;11 1 de 1&amp;C&amp;"Arial"&amp;8&amp;K000000INTERNAL&amp;1#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C72B9-F7B4-4EA8-B47C-0A6EEF06DC34}">
  <sheetPr>
    <tabColor rgb="FF00B050"/>
    <pageSetUpPr fitToPage="1"/>
  </sheetPr>
  <dimension ref="A1:H42"/>
  <sheetViews>
    <sheetView showGridLines="0" topLeftCell="A20" zoomScale="70" zoomScaleNormal="70" zoomScaleSheetLayoutView="100" workbookViewId="0">
      <selection activeCell="C10" sqref="C10"/>
    </sheetView>
  </sheetViews>
  <sheetFormatPr baseColWidth="10" defaultColWidth="0" defaultRowHeight="12.75" x14ac:dyDescent="0.2"/>
  <cols>
    <col min="1" max="1" width="5.28515625" style="32" customWidth="1"/>
    <col min="2" max="2" width="28.5703125" style="32" customWidth="1"/>
    <col min="3" max="3" width="24.85546875" style="32" customWidth="1"/>
    <col min="4" max="4" width="18.7109375" style="36" customWidth="1"/>
    <col min="5" max="5" width="21.5703125" style="32" bestFit="1" customWidth="1"/>
    <col min="6" max="6" width="18.7109375" style="32" customWidth="1"/>
    <col min="7" max="7" width="16" style="32" customWidth="1"/>
    <col min="8" max="8" width="1.5703125" style="32" hidden="1" customWidth="1"/>
    <col min="9" max="16384" width="3.42578125" style="32" hidden="1"/>
  </cols>
  <sheetData>
    <row r="1" spans="1:8" s="31" customFormat="1" ht="19.5" x14ac:dyDescent="0.2">
      <c r="A1" s="43" t="s">
        <v>67</v>
      </c>
      <c r="D1" s="44"/>
    </row>
    <row r="2" spans="1:8" ht="16.5" customHeight="1" x14ac:dyDescent="0.2">
      <c r="B2" s="159" t="str">
        <f>+'Formato Resumen 22'!B2:H4</f>
        <v>El precio del suministro para cada período (mes) se debe expresar en pesos por Kilovatio-hora (COP/KWh) con dos cifras decimales, en forma de precio monomio fijo, en pesos constantes de Junio de 2021</v>
      </c>
      <c r="C2" s="159"/>
      <c r="D2" s="159"/>
      <c r="E2" s="159"/>
      <c r="F2" s="159"/>
      <c r="G2" s="159"/>
      <c r="H2" s="159"/>
    </row>
    <row r="3" spans="1:8" ht="16.5" customHeight="1" x14ac:dyDescent="0.2">
      <c r="B3" s="159"/>
      <c r="C3" s="159"/>
      <c r="D3" s="159"/>
      <c r="E3" s="159"/>
      <c r="F3" s="159"/>
      <c r="G3" s="159"/>
      <c r="H3" s="159"/>
    </row>
    <row r="4" spans="1:8" ht="12.75" hidden="1" customHeight="1" x14ac:dyDescent="0.2">
      <c r="B4" s="159"/>
      <c r="C4" s="159"/>
      <c r="D4" s="159"/>
      <c r="E4" s="159"/>
      <c r="F4" s="159"/>
      <c r="G4" s="159"/>
      <c r="H4" s="159"/>
    </row>
    <row r="5" spans="1:8" ht="16.5" x14ac:dyDescent="0.25">
      <c r="B5" s="45" t="s">
        <v>54</v>
      </c>
      <c r="C5" s="141"/>
      <c r="D5" s="47"/>
      <c r="E5" s="47"/>
      <c r="F5" s="47"/>
    </row>
    <row r="6" spans="1:8" ht="16.5" x14ac:dyDescent="0.25">
      <c r="B6" s="45" t="s">
        <v>55</v>
      </c>
      <c r="C6" s="47" t="str">
        <f>+'Formato Resumen 22'!C6</f>
        <v>GM-21-002</v>
      </c>
      <c r="D6" s="48"/>
    </row>
    <row r="7" spans="1:8" ht="16.5" x14ac:dyDescent="0.25">
      <c r="B7" s="45" t="s">
        <v>56</v>
      </c>
      <c r="C7" s="142"/>
      <c r="D7" s="47"/>
      <c r="E7" s="47"/>
      <c r="F7" s="47"/>
    </row>
    <row r="8" spans="1:8" ht="16.5" x14ac:dyDescent="0.25">
      <c r="B8" s="45" t="s">
        <v>58</v>
      </c>
      <c r="C8" s="147"/>
      <c r="D8" s="47"/>
      <c r="E8" s="47"/>
      <c r="F8" s="47"/>
    </row>
    <row r="9" spans="1:8" ht="16.5" x14ac:dyDescent="0.25">
      <c r="B9" s="45" t="s">
        <v>29</v>
      </c>
      <c r="C9" s="41" t="s">
        <v>74</v>
      </c>
      <c r="D9" s="49"/>
    </row>
    <row r="10" spans="1:8" ht="16.5" x14ac:dyDescent="0.25">
      <c r="B10" s="50" t="s">
        <v>63</v>
      </c>
      <c r="C10" s="47" t="str">
        <f>+'Formato Resumen 22'!C10</f>
        <v>Junio de 2021</v>
      </c>
      <c r="D10" s="48"/>
    </row>
    <row r="11" spans="1:8" ht="18.75" x14ac:dyDescent="0.3">
      <c r="B11" s="51" t="s">
        <v>59</v>
      </c>
      <c r="C11" s="52" t="s">
        <v>65</v>
      </c>
      <c r="D11" s="53"/>
    </row>
    <row r="13" spans="1:8" ht="12.75" customHeight="1" x14ac:dyDescent="0.2">
      <c r="B13" s="160" t="s">
        <v>70</v>
      </c>
      <c r="C13" s="162" t="s">
        <v>75</v>
      </c>
      <c r="D13" s="164" t="s">
        <v>61</v>
      </c>
      <c r="E13" s="162" t="s">
        <v>76</v>
      </c>
      <c r="F13" s="166" t="s">
        <v>77</v>
      </c>
    </row>
    <row r="14" spans="1:8" ht="51" customHeight="1" x14ac:dyDescent="0.2">
      <c r="A14" s="54"/>
      <c r="B14" s="161"/>
      <c r="C14" s="163"/>
      <c r="D14" s="165"/>
      <c r="E14" s="163"/>
      <c r="F14" s="167"/>
    </row>
    <row r="15" spans="1:8" ht="15.75" x14ac:dyDescent="0.25">
      <c r="A15" s="54"/>
      <c r="B15" s="55" t="s">
        <v>30</v>
      </c>
      <c r="C15" s="42">
        <v>13328046.439920856</v>
      </c>
      <c r="D15" s="56">
        <v>1</v>
      </c>
      <c r="E15" s="149">
        <v>13328046.439920856</v>
      </c>
      <c r="F15" s="40"/>
    </row>
    <row r="16" spans="1:8" ht="15.75" x14ac:dyDescent="0.25">
      <c r="A16" s="54"/>
      <c r="B16" s="55" t="s">
        <v>38</v>
      </c>
      <c r="C16" s="42">
        <v>12468172.476054994</v>
      </c>
      <c r="D16" s="56">
        <v>1</v>
      </c>
      <c r="E16" s="149">
        <v>12468172.476054994</v>
      </c>
      <c r="F16" s="40"/>
    </row>
    <row r="17" spans="1:6" ht="15.75" x14ac:dyDescent="0.25">
      <c r="A17" s="54"/>
      <c r="B17" s="55" t="s">
        <v>39</v>
      </c>
      <c r="C17" s="42">
        <v>13328046.439920856</v>
      </c>
      <c r="D17" s="56">
        <v>1</v>
      </c>
      <c r="E17" s="149">
        <v>13328046.439920856</v>
      </c>
      <c r="F17" s="40"/>
    </row>
    <row r="18" spans="1:6" ht="15.75" x14ac:dyDescent="0.25">
      <c r="A18" s="54"/>
      <c r="B18" s="55" t="s">
        <v>40</v>
      </c>
      <c r="C18" s="42">
        <v>12898109.457987925</v>
      </c>
      <c r="D18" s="56">
        <v>1</v>
      </c>
      <c r="E18" s="149">
        <v>12898109.457987925</v>
      </c>
      <c r="F18" s="40"/>
    </row>
    <row r="19" spans="1:6" ht="15.75" x14ac:dyDescent="0.25">
      <c r="A19" s="54"/>
      <c r="B19" s="55" t="s">
        <v>41</v>
      </c>
      <c r="C19" s="42">
        <v>13328046.439920856</v>
      </c>
      <c r="D19" s="56">
        <v>1</v>
      </c>
      <c r="E19" s="149">
        <v>13328046.439920856</v>
      </c>
      <c r="F19" s="40"/>
    </row>
    <row r="20" spans="1:6" ht="15.75" x14ac:dyDescent="0.25">
      <c r="A20" s="57"/>
      <c r="B20" s="55" t="s">
        <v>42</v>
      </c>
      <c r="C20" s="42">
        <v>12898109.457987925</v>
      </c>
      <c r="D20" s="56">
        <v>1</v>
      </c>
      <c r="E20" s="149">
        <v>12898109.457987925</v>
      </c>
      <c r="F20" s="40"/>
    </row>
    <row r="21" spans="1:6" ht="15.75" x14ac:dyDescent="0.25">
      <c r="A21" s="57"/>
      <c r="B21" s="55" t="s">
        <v>44</v>
      </c>
      <c r="C21" s="42">
        <v>13328046.439920856</v>
      </c>
      <c r="D21" s="56">
        <v>1</v>
      </c>
      <c r="E21" s="149">
        <v>13328046.439920856</v>
      </c>
      <c r="F21" s="40"/>
    </row>
    <row r="22" spans="1:6" ht="15.75" x14ac:dyDescent="0.25">
      <c r="A22" s="57"/>
      <c r="B22" s="55" t="s">
        <v>45</v>
      </c>
      <c r="C22" s="42">
        <v>13328046.439920856</v>
      </c>
      <c r="D22" s="56">
        <v>1</v>
      </c>
      <c r="E22" s="149">
        <v>13328046.439920856</v>
      </c>
      <c r="F22" s="40"/>
    </row>
    <row r="23" spans="1:6" ht="15.75" x14ac:dyDescent="0.25">
      <c r="A23" s="57"/>
      <c r="B23" s="55" t="s">
        <v>46</v>
      </c>
      <c r="C23" s="42">
        <v>12898109.457987925</v>
      </c>
      <c r="D23" s="56">
        <v>1</v>
      </c>
      <c r="E23" s="149">
        <v>12898109.457987925</v>
      </c>
      <c r="F23" s="40"/>
    </row>
    <row r="24" spans="1:6" ht="15.75" x14ac:dyDescent="0.25">
      <c r="A24" s="57"/>
      <c r="B24" s="55" t="s">
        <v>47</v>
      </c>
      <c r="C24" s="42">
        <v>13328046.439920856</v>
      </c>
      <c r="D24" s="56">
        <v>1</v>
      </c>
      <c r="E24" s="149">
        <v>13328046.439920856</v>
      </c>
      <c r="F24" s="40"/>
    </row>
    <row r="25" spans="1:6" ht="15.75" x14ac:dyDescent="0.25">
      <c r="A25" s="57"/>
      <c r="B25" s="55" t="s">
        <v>48</v>
      </c>
      <c r="C25" s="42">
        <v>12898109.457987925</v>
      </c>
      <c r="D25" s="56">
        <v>1</v>
      </c>
      <c r="E25" s="149">
        <v>12898109.457987925</v>
      </c>
      <c r="F25" s="40"/>
    </row>
    <row r="26" spans="1:6" ht="15.75" x14ac:dyDescent="0.25">
      <c r="A26" s="57"/>
      <c r="B26" s="55" t="s">
        <v>49</v>
      </c>
      <c r="C26" s="42">
        <v>13328046.439920856</v>
      </c>
      <c r="D26" s="56">
        <v>1</v>
      </c>
      <c r="E26" s="149">
        <v>13328046.439920856</v>
      </c>
      <c r="F26" s="40"/>
    </row>
    <row r="27" spans="1:6" ht="15" x14ac:dyDescent="0.25">
      <c r="B27" s="58" t="s">
        <v>33</v>
      </c>
      <c r="C27" s="59">
        <f>SUM(C15:C26)</f>
        <v>157356935.38745266</v>
      </c>
      <c r="D27" s="60"/>
      <c r="E27" s="152">
        <f>SUM(E15:E26)</f>
        <v>157356935.38745266</v>
      </c>
      <c r="F27" s="61"/>
    </row>
    <row r="30" spans="1:6" ht="11.25" customHeight="1" x14ac:dyDescent="0.2">
      <c r="B30" s="72" t="s">
        <v>0</v>
      </c>
      <c r="C30" s="157"/>
      <c r="D30" s="158"/>
      <c r="E30" s="157"/>
      <c r="F30" s="157"/>
    </row>
    <row r="31" spans="1:6" ht="11.25" customHeight="1" x14ac:dyDescent="0.2">
      <c r="B31" s="153" t="s">
        <v>85</v>
      </c>
      <c r="C31" s="157"/>
      <c r="D31" s="158"/>
      <c r="E31" s="157"/>
      <c r="F31" s="157"/>
    </row>
    <row r="32" spans="1:6" ht="11.25" customHeight="1" x14ac:dyDescent="0.2">
      <c r="B32" s="153" t="s">
        <v>66</v>
      </c>
      <c r="C32" s="157"/>
      <c r="D32" s="158"/>
      <c r="E32" s="157"/>
      <c r="F32" s="157"/>
    </row>
    <row r="33" spans="2:8" ht="11.25" customHeight="1" x14ac:dyDescent="0.2">
      <c r="B33" s="153" t="s">
        <v>62</v>
      </c>
      <c r="C33" s="157"/>
      <c r="D33" s="158"/>
      <c r="E33" s="157"/>
      <c r="F33" s="157"/>
    </row>
    <row r="34" spans="2:8" ht="11.25" customHeight="1" x14ac:dyDescent="0.2">
      <c r="B34" s="155" t="s">
        <v>78</v>
      </c>
      <c r="C34" s="157"/>
      <c r="D34" s="158"/>
      <c r="E34" s="157"/>
      <c r="F34" s="157"/>
    </row>
    <row r="35" spans="2:8" ht="11.25" customHeight="1" x14ac:dyDescent="0.2">
      <c r="B35" s="155" t="s">
        <v>86</v>
      </c>
      <c r="C35" s="157"/>
      <c r="D35" s="158"/>
      <c r="E35" s="157"/>
      <c r="F35" s="157"/>
    </row>
    <row r="36" spans="2:8" ht="11.25" customHeight="1" x14ac:dyDescent="0.2">
      <c r="B36" s="157" t="s">
        <v>87</v>
      </c>
      <c r="C36" s="157"/>
      <c r="D36" s="158"/>
      <c r="E36" s="157"/>
      <c r="F36" s="157"/>
    </row>
    <row r="37" spans="2:8" ht="11.25" customHeight="1" x14ac:dyDescent="0.2">
      <c r="B37" s="155"/>
      <c r="C37" s="157"/>
      <c r="D37" s="158"/>
      <c r="E37" s="157"/>
      <c r="F37" s="157"/>
    </row>
    <row r="38" spans="2:8" ht="11.25" customHeight="1" x14ac:dyDescent="0.2"/>
    <row r="39" spans="2:8" ht="11.25" customHeight="1" x14ac:dyDescent="0.2"/>
    <row r="40" spans="2:8" ht="11.25" customHeight="1" x14ac:dyDescent="0.2"/>
    <row r="41" spans="2:8" ht="7.5" customHeight="1" x14ac:dyDescent="0.2">
      <c r="F41" s="75"/>
      <c r="G41" s="75"/>
      <c r="H41" s="75"/>
    </row>
    <row r="42" spans="2:8" ht="17.25" customHeight="1" x14ac:dyDescent="0.3">
      <c r="B42" s="76" t="s">
        <v>64</v>
      </c>
      <c r="C42" s="77"/>
      <c r="D42" s="78"/>
      <c r="E42" s="75"/>
      <c r="F42" s="79"/>
      <c r="G42" s="75"/>
      <c r="H42" s="75"/>
    </row>
  </sheetData>
  <sheetProtection selectLockedCells="1"/>
  <mergeCells count="6">
    <mergeCell ref="B2:H4"/>
    <mergeCell ref="B13:B14"/>
    <mergeCell ref="C13:C14"/>
    <mergeCell ref="D13:D14"/>
    <mergeCell ref="E13:E14"/>
    <mergeCell ref="F13:F14"/>
  </mergeCells>
  <printOptions horizontalCentered="1" verticalCentered="1"/>
  <pageMargins left="0.75" right="0.27559055118110237" top="1" bottom="1" header="0" footer="0"/>
  <pageSetup scale="72" orientation="portrait" cellComments="asDisplayed" r:id="rId1"/>
  <headerFooter alignWithMargins="0">
    <oddHeader>&amp;R&amp;11 1 de 1&amp;C&amp;"Arial"&amp;8&amp;K000000INTERNAL&amp;1#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D69AF-2CB4-4774-8CE2-CBD9E1474BD1}">
  <sheetPr>
    <tabColor rgb="FF00B050"/>
    <pageSetUpPr fitToPage="1"/>
  </sheetPr>
  <dimension ref="A1:H42"/>
  <sheetViews>
    <sheetView showGridLines="0" topLeftCell="A17" zoomScale="70" zoomScaleNormal="70" zoomScaleSheetLayoutView="100" workbookViewId="0">
      <selection activeCell="C10" sqref="C10"/>
    </sheetView>
  </sheetViews>
  <sheetFormatPr baseColWidth="10" defaultColWidth="0" defaultRowHeight="12.75" x14ac:dyDescent="0.2"/>
  <cols>
    <col min="1" max="1" width="5.28515625" style="32" customWidth="1"/>
    <col min="2" max="2" width="28.5703125" style="32" customWidth="1"/>
    <col min="3" max="3" width="24.85546875" style="32" customWidth="1"/>
    <col min="4" max="4" width="18.7109375" style="36" customWidth="1"/>
    <col min="5" max="5" width="21.5703125" style="32" bestFit="1" customWidth="1"/>
    <col min="6" max="6" width="18.7109375" style="32" customWidth="1"/>
    <col min="7" max="7" width="16" style="32" customWidth="1"/>
    <col min="8" max="8" width="1.5703125" style="32" hidden="1" customWidth="1"/>
    <col min="9" max="16384" width="3.42578125" style="32" hidden="1"/>
  </cols>
  <sheetData>
    <row r="1" spans="1:8" s="31" customFormat="1" ht="19.5" x14ac:dyDescent="0.2">
      <c r="A1" s="43" t="s">
        <v>67</v>
      </c>
      <c r="D1" s="44"/>
    </row>
    <row r="2" spans="1:8" ht="16.5" customHeight="1" x14ac:dyDescent="0.2">
      <c r="B2" s="159" t="str">
        <f>+'Formato Resumen 22'!B2:H4</f>
        <v>El precio del suministro para cada período (mes) se debe expresar en pesos por Kilovatio-hora (COP/KWh) con dos cifras decimales, en forma de precio monomio fijo, en pesos constantes de Junio de 2021</v>
      </c>
      <c r="C2" s="159"/>
      <c r="D2" s="159"/>
      <c r="E2" s="159"/>
      <c r="F2" s="159"/>
      <c r="G2" s="159"/>
      <c r="H2" s="159"/>
    </row>
    <row r="3" spans="1:8" ht="16.5" customHeight="1" x14ac:dyDescent="0.2">
      <c r="B3" s="159"/>
      <c r="C3" s="159"/>
      <c r="D3" s="159"/>
      <c r="E3" s="159"/>
      <c r="F3" s="159"/>
      <c r="G3" s="159"/>
      <c r="H3" s="159"/>
    </row>
    <row r="4" spans="1:8" ht="12.75" hidden="1" customHeight="1" x14ac:dyDescent="0.2">
      <c r="B4" s="159"/>
      <c r="C4" s="159"/>
      <c r="D4" s="159"/>
      <c r="E4" s="159"/>
      <c r="F4" s="159"/>
      <c r="G4" s="159"/>
      <c r="H4" s="159"/>
    </row>
    <row r="5" spans="1:8" ht="16.5" x14ac:dyDescent="0.25">
      <c r="B5" s="45" t="s">
        <v>54</v>
      </c>
      <c r="C5" s="141"/>
      <c r="D5" s="47"/>
      <c r="E5" s="47"/>
      <c r="F5" s="47"/>
    </row>
    <row r="6" spans="1:8" ht="16.5" x14ac:dyDescent="0.25">
      <c r="B6" s="45" t="s">
        <v>55</v>
      </c>
      <c r="C6" s="47" t="str">
        <f>+'Formato Resumen 22'!C6</f>
        <v>GM-21-002</v>
      </c>
      <c r="D6" s="48"/>
    </row>
    <row r="7" spans="1:8" ht="16.5" x14ac:dyDescent="0.25">
      <c r="B7" s="45" t="s">
        <v>56</v>
      </c>
      <c r="C7" s="142"/>
      <c r="D7" s="47"/>
      <c r="E7" s="47"/>
      <c r="F7" s="47"/>
    </row>
    <row r="8" spans="1:8" ht="16.5" x14ac:dyDescent="0.25">
      <c r="B8" s="45" t="s">
        <v>58</v>
      </c>
      <c r="C8" s="147"/>
      <c r="D8" s="47"/>
      <c r="E8" s="47"/>
      <c r="F8" s="47"/>
    </row>
    <row r="9" spans="1:8" ht="16.5" x14ac:dyDescent="0.25">
      <c r="B9" s="45" t="s">
        <v>29</v>
      </c>
      <c r="C9" s="41" t="s">
        <v>74</v>
      </c>
      <c r="D9" s="49"/>
    </row>
    <row r="10" spans="1:8" ht="16.5" x14ac:dyDescent="0.25">
      <c r="B10" s="50" t="s">
        <v>63</v>
      </c>
      <c r="C10" s="47" t="str">
        <f>+'Formato Resumen 22'!C10</f>
        <v>Junio de 2021</v>
      </c>
      <c r="D10" s="48"/>
    </row>
    <row r="11" spans="1:8" ht="18.75" x14ac:dyDescent="0.3">
      <c r="B11" s="51" t="s">
        <v>59</v>
      </c>
      <c r="C11" s="52" t="s">
        <v>65</v>
      </c>
      <c r="D11" s="53"/>
    </row>
    <row r="13" spans="1:8" ht="12.75" customHeight="1" x14ac:dyDescent="0.2">
      <c r="B13" s="160" t="s">
        <v>71</v>
      </c>
      <c r="C13" s="162" t="s">
        <v>75</v>
      </c>
      <c r="D13" s="164" t="s">
        <v>61</v>
      </c>
      <c r="E13" s="162" t="s">
        <v>76</v>
      </c>
      <c r="F13" s="166" t="s">
        <v>77</v>
      </c>
    </row>
    <row r="14" spans="1:8" ht="51" customHeight="1" x14ac:dyDescent="0.2">
      <c r="A14" s="54"/>
      <c r="B14" s="161"/>
      <c r="C14" s="163"/>
      <c r="D14" s="165"/>
      <c r="E14" s="163"/>
      <c r="F14" s="167"/>
    </row>
    <row r="15" spans="1:8" ht="15.75" x14ac:dyDescent="0.25">
      <c r="A15" s="54"/>
      <c r="B15" s="55" t="s">
        <v>30</v>
      </c>
      <c r="C15" s="42">
        <v>13409736.64632103</v>
      </c>
      <c r="D15" s="56">
        <v>1</v>
      </c>
      <c r="E15" s="149">
        <v>13409736.64632103</v>
      </c>
      <c r="F15" s="40"/>
    </row>
    <row r="16" spans="1:8" ht="15.75" x14ac:dyDescent="0.25">
      <c r="A16" s="54"/>
      <c r="B16" s="55" t="s">
        <v>38</v>
      </c>
      <c r="C16" s="42">
        <v>12112020.196677059</v>
      </c>
      <c r="D16" s="56">
        <v>1</v>
      </c>
      <c r="E16" s="149">
        <v>12112020.196677059</v>
      </c>
      <c r="F16" s="40"/>
    </row>
    <row r="17" spans="1:6" ht="15.75" x14ac:dyDescent="0.25">
      <c r="A17" s="54"/>
      <c r="B17" s="55" t="s">
        <v>39</v>
      </c>
      <c r="C17" s="42">
        <v>13409736.64632103</v>
      </c>
      <c r="D17" s="56">
        <v>1</v>
      </c>
      <c r="E17" s="149">
        <v>13409736.64632103</v>
      </c>
      <c r="F17" s="40"/>
    </row>
    <row r="18" spans="1:6" ht="15.75" x14ac:dyDescent="0.25">
      <c r="A18" s="54"/>
      <c r="B18" s="55" t="s">
        <v>40</v>
      </c>
      <c r="C18" s="42">
        <v>12977164.496439707</v>
      </c>
      <c r="D18" s="56">
        <v>1</v>
      </c>
      <c r="E18" s="149">
        <v>12977164.496439707</v>
      </c>
      <c r="F18" s="40"/>
    </row>
    <row r="19" spans="1:6" ht="15.75" x14ac:dyDescent="0.25">
      <c r="A19" s="54"/>
      <c r="B19" s="55" t="s">
        <v>41</v>
      </c>
      <c r="C19" s="42">
        <v>13409736.64632103</v>
      </c>
      <c r="D19" s="56">
        <v>1</v>
      </c>
      <c r="E19" s="149">
        <v>13409736.64632103</v>
      </c>
      <c r="F19" s="40"/>
    </row>
    <row r="20" spans="1:6" ht="15.75" x14ac:dyDescent="0.25">
      <c r="A20" s="57"/>
      <c r="B20" s="55" t="s">
        <v>42</v>
      </c>
      <c r="C20" s="42">
        <v>12977164.496439707</v>
      </c>
      <c r="D20" s="56">
        <v>1</v>
      </c>
      <c r="E20" s="149">
        <v>12977164.496439707</v>
      </c>
      <c r="F20" s="40"/>
    </row>
    <row r="21" spans="1:6" ht="15.75" x14ac:dyDescent="0.25">
      <c r="A21" s="57"/>
      <c r="B21" s="55" t="s">
        <v>44</v>
      </c>
      <c r="C21" s="42">
        <v>13409736.64632103</v>
      </c>
      <c r="D21" s="56">
        <v>1</v>
      </c>
      <c r="E21" s="149">
        <v>13409736.64632103</v>
      </c>
      <c r="F21" s="40"/>
    </row>
    <row r="22" spans="1:6" ht="15.75" x14ac:dyDescent="0.25">
      <c r="A22" s="57"/>
      <c r="B22" s="55" t="s">
        <v>45</v>
      </c>
      <c r="C22" s="42">
        <v>13409736.64632103</v>
      </c>
      <c r="D22" s="56">
        <v>1</v>
      </c>
      <c r="E22" s="149">
        <v>13409736.64632103</v>
      </c>
      <c r="F22" s="40"/>
    </row>
    <row r="23" spans="1:6" ht="15.75" x14ac:dyDescent="0.25">
      <c r="A23" s="57"/>
      <c r="B23" s="55" t="s">
        <v>46</v>
      </c>
      <c r="C23" s="42">
        <v>12977164.496439707</v>
      </c>
      <c r="D23" s="56">
        <v>1</v>
      </c>
      <c r="E23" s="149">
        <v>12977164.496439707</v>
      </c>
      <c r="F23" s="40"/>
    </row>
    <row r="24" spans="1:6" ht="15.75" x14ac:dyDescent="0.25">
      <c r="A24" s="57"/>
      <c r="B24" s="55" t="s">
        <v>47</v>
      </c>
      <c r="C24" s="42">
        <v>13409736.64632103</v>
      </c>
      <c r="D24" s="56">
        <v>1</v>
      </c>
      <c r="E24" s="149">
        <v>13409736.64632103</v>
      </c>
      <c r="F24" s="40"/>
    </row>
    <row r="25" spans="1:6" ht="15.75" x14ac:dyDescent="0.25">
      <c r="A25" s="57"/>
      <c r="B25" s="55" t="s">
        <v>48</v>
      </c>
      <c r="C25" s="42">
        <v>12977164.496439707</v>
      </c>
      <c r="D25" s="56">
        <v>1</v>
      </c>
      <c r="E25" s="149">
        <v>12977164.496439707</v>
      </c>
      <c r="F25" s="40"/>
    </row>
    <row r="26" spans="1:6" ht="15.75" x14ac:dyDescent="0.25">
      <c r="A26" s="57"/>
      <c r="B26" s="55" t="s">
        <v>49</v>
      </c>
      <c r="C26" s="42">
        <v>13409736.64632103</v>
      </c>
      <c r="D26" s="56">
        <v>1</v>
      </c>
      <c r="E26" s="149">
        <v>13409736.64632103</v>
      </c>
      <c r="F26" s="40"/>
    </row>
    <row r="27" spans="1:6" ht="15" x14ac:dyDescent="0.25">
      <c r="B27" s="58" t="s">
        <v>33</v>
      </c>
      <c r="C27" s="59">
        <f>SUM(C15:C26)</f>
        <v>157888834.7066831</v>
      </c>
      <c r="D27" s="60"/>
      <c r="E27" s="152">
        <f>SUM(E15:E26)</f>
        <v>157888834.7066831</v>
      </c>
      <c r="F27" s="61"/>
    </row>
    <row r="30" spans="1:6" ht="11.25" customHeight="1" x14ac:dyDescent="0.2">
      <c r="B30" s="72" t="s">
        <v>0</v>
      </c>
      <c r="C30" s="157"/>
      <c r="D30" s="158"/>
      <c r="E30" s="157"/>
      <c r="F30" s="157"/>
    </row>
    <row r="31" spans="1:6" ht="11.25" customHeight="1" x14ac:dyDescent="0.2">
      <c r="B31" s="153" t="s">
        <v>85</v>
      </c>
      <c r="C31" s="157"/>
      <c r="D31" s="158"/>
      <c r="E31" s="157"/>
      <c r="F31" s="157"/>
    </row>
    <row r="32" spans="1:6" ht="11.25" customHeight="1" x14ac:dyDescent="0.2">
      <c r="B32" s="153" t="s">
        <v>66</v>
      </c>
      <c r="C32" s="157"/>
      <c r="D32" s="158"/>
      <c r="E32" s="157"/>
      <c r="F32" s="157"/>
    </row>
    <row r="33" spans="2:8" ht="11.25" customHeight="1" x14ac:dyDescent="0.2">
      <c r="B33" s="153" t="s">
        <v>62</v>
      </c>
      <c r="C33" s="157"/>
      <c r="D33" s="158"/>
      <c r="E33" s="157"/>
      <c r="F33" s="157"/>
    </row>
    <row r="34" spans="2:8" ht="11.25" customHeight="1" x14ac:dyDescent="0.2">
      <c r="B34" s="155" t="s">
        <v>78</v>
      </c>
      <c r="C34" s="157"/>
      <c r="D34" s="158"/>
      <c r="E34" s="157"/>
      <c r="F34" s="157"/>
    </row>
    <row r="35" spans="2:8" ht="11.25" customHeight="1" x14ac:dyDescent="0.2">
      <c r="B35" s="155" t="s">
        <v>86</v>
      </c>
      <c r="C35" s="157"/>
      <c r="D35" s="158"/>
      <c r="E35" s="157"/>
      <c r="F35" s="157"/>
    </row>
    <row r="36" spans="2:8" ht="11.25" customHeight="1" x14ac:dyDescent="0.2">
      <c r="B36" s="157" t="s">
        <v>87</v>
      </c>
      <c r="C36" s="157"/>
      <c r="D36" s="158"/>
      <c r="E36" s="157"/>
      <c r="F36" s="157"/>
    </row>
    <row r="37" spans="2:8" ht="11.25" customHeight="1" x14ac:dyDescent="0.2">
      <c r="B37" s="155"/>
      <c r="C37" s="157"/>
      <c r="D37" s="158"/>
      <c r="E37" s="157"/>
      <c r="F37" s="157"/>
    </row>
    <row r="38" spans="2:8" ht="11.25" customHeight="1" x14ac:dyDescent="0.2"/>
    <row r="39" spans="2:8" ht="11.25" customHeight="1" x14ac:dyDescent="0.2"/>
    <row r="40" spans="2:8" ht="11.25" customHeight="1" x14ac:dyDescent="0.2"/>
    <row r="41" spans="2:8" ht="7.5" customHeight="1" x14ac:dyDescent="0.2">
      <c r="F41" s="75"/>
      <c r="G41" s="75"/>
      <c r="H41" s="75"/>
    </row>
    <row r="42" spans="2:8" ht="17.25" customHeight="1" x14ac:dyDescent="0.3">
      <c r="B42" s="76" t="s">
        <v>64</v>
      </c>
      <c r="C42" s="77"/>
      <c r="D42" s="78"/>
      <c r="E42" s="75"/>
      <c r="F42" s="79"/>
      <c r="G42" s="75"/>
      <c r="H42" s="75"/>
    </row>
  </sheetData>
  <sheetProtection selectLockedCells="1"/>
  <mergeCells count="6">
    <mergeCell ref="B2:H4"/>
    <mergeCell ref="B13:B14"/>
    <mergeCell ref="C13:C14"/>
    <mergeCell ref="D13:D14"/>
    <mergeCell ref="E13:E14"/>
    <mergeCell ref="F13:F14"/>
  </mergeCells>
  <printOptions horizontalCentered="1" verticalCentered="1"/>
  <pageMargins left="0.75" right="0.27559055118110237" top="1" bottom="1" header="0" footer="0"/>
  <pageSetup scale="72" orientation="portrait" cellComments="asDisplayed" r:id="rId1"/>
  <headerFooter alignWithMargins="0">
    <oddHeader>&amp;R&amp;11 1 de 1&amp;C&amp;"Arial"&amp;8&amp;K000000INTERNAL&amp;1#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</vt:i4>
      </vt:variant>
    </vt:vector>
  </HeadingPairs>
  <TitlesOfParts>
    <vt:vector size="12" baseType="lpstr">
      <vt:lpstr>Formato Resumen 22</vt:lpstr>
      <vt:lpstr>Formato Resumen 23</vt:lpstr>
      <vt:lpstr>Formato Resumen 24</vt:lpstr>
      <vt:lpstr>Formato Resumen 25</vt:lpstr>
      <vt:lpstr>Formato Resumen 26</vt:lpstr>
      <vt:lpstr>Formato Propuesta año 2021</vt:lpstr>
      <vt:lpstr>Formato Resumen 27</vt:lpstr>
      <vt:lpstr>Formato Resumen 28</vt:lpstr>
      <vt:lpstr>Formato Resumen 29</vt:lpstr>
      <vt:lpstr>Formato Resumen 30</vt:lpstr>
      <vt:lpstr>Formato Resumen 31</vt:lpstr>
      <vt:lpstr>'Formato Propuesta año 2021'!_Toc265128550</vt:lpstr>
    </vt:vector>
  </TitlesOfParts>
  <Company>CODENSA S.A. ESP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CODENSA S.A. ESP</dc:creator>
  <cp:lastModifiedBy>Restrepo Jimenez, Cristian Dario, Enel Colombia</cp:lastModifiedBy>
  <cp:lastPrinted>2010-06-24T20:14:07Z</cp:lastPrinted>
  <dcterms:created xsi:type="dcterms:W3CDTF">2008-04-02T00:00:31Z</dcterms:created>
  <dcterms:modified xsi:type="dcterms:W3CDTF">2021-07-16T22:50:37Z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0183ae1-726f-4969-b787-1995b26b5e2f_Enabled">
    <vt:lpwstr>True</vt:lpwstr>
  </property>
  <property fmtid="{D5CDD505-2E9C-101B-9397-08002B2CF9AE}" pid="3" name="MSIP_Label_00183ae1-726f-4969-b787-1995b26b5e2f_SiteId">
    <vt:lpwstr>d539d4bf-5610-471a-afc2-1c76685cfefa</vt:lpwstr>
  </property>
  <property fmtid="{D5CDD505-2E9C-101B-9397-08002B2CF9AE}" pid="4" name="MSIP_Label_00183ae1-726f-4969-b787-1995b26b5e2f_Owner">
    <vt:lpwstr>cristian.restrepo@enel.com</vt:lpwstr>
  </property>
  <property fmtid="{D5CDD505-2E9C-101B-9397-08002B2CF9AE}" pid="5" name="MSIP_Label_00183ae1-726f-4969-b787-1995b26b5e2f_SetDate">
    <vt:lpwstr>2021-02-17T23:09:29.9586392Z</vt:lpwstr>
  </property>
  <property fmtid="{D5CDD505-2E9C-101B-9397-08002B2CF9AE}" pid="6" name="MSIP_Label_00183ae1-726f-4969-b787-1995b26b5e2f_Name">
    <vt:lpwstr>Internal</vt:lpwstr>
  </property>
  <property fmtid="{D5CDD505-2E9C-101B-9397-08002B2CF9AE}" pid="7" name="MSIP_Label_00183ae1-726f-4969-b787-1995b26b5e2f_Application">
    <vt:lpwstr>Microsoft Azure Information Protection</vt:lpwstr>
  </property>
  <property fmtid="{D5CDD505-2E9C-101B-9397-08002B2CF9AE}" pid="8" name="MSIP_Label_00183ae1-726f-4969-b787-1995b26b5e2f_ActionId">
    <vt:lpwstr>e018ebea-5c49-4a11-b95f-127eb597cac9</vt:lpwstr>
  </property>
  <property fmtid="{D5CDD505-2E9C-101B-9397-08002B2CF9AE}" pid="9" name="MSIP_Label_00183ae1-726f-4969-b787-1995b26b5e2f_Extended_MSFT_Method">
    <vt:lpwstr>Automatic</vt:lpwstr>
  </property>
  <property fmtid="{D5CDD505-2E9C-101B-9397-08002B2CF9AE}" pid="10" name="MSIP_Label_797ad33d-ed35-43c0-b526-22bc83c17deb_Enabled">
    <vt:lpwstr>True</vt:lpwstr>
  </property>
  <property fmtid="{D5CDD505-2E9C-101B-9397-08002B2CF9AE}" pid="11" name="MSIP_Label_797ad33d-ed35-43c0-b526-22bc83c17deb_SiteId">
    <vt:lpwstr>d539d4bf-5610-471a-afc2-1c76685cfefa</vt:lpwstr>
  </property>
  <property fmtid="{D5CDD505-2E9C-101B-9397-08002B2CF9AE}" pid="12" name="MSIP_Label_797ad33d-ed35-43c0-b526-22bc83c17deb_Owner">
    <vt:lpwstr>cristian.restrepo@enel.com</vt:lpwstr>
  </property>
  <property fmtid="{D5CDD505-2E9C-101B-9397-08002B2CF9AE}" pid="13" name="MSIP_Label_797ad33d-ed35-43c0-b526-22bc83c17deb_SetDate">
    <vt:lpwstr>2021-02-17T23:09:29.9586392Z</vt:lpwstr>
  </property>
  <property fmtid="{D5CDD505-2E9C-101B-9397-08002B2CF9AE}" pid="14" name="MSIP_Label_797ad33d-ed35-43c0-b526-22bc83c17deb_Name">
    <vt:lpwstr>Not Encrypted</vt:lpwstr>
  </property>
  <property fmtid="{D5CDD505-2E9C-101B-9397-08002B2CF9AE}" pid="15" name="MSIP_Label_797ad33d-ed35-43c0-b526-22bc83c17deb_Application">
    <vt:lpwstr>Microsoft Azure Information Protection</vt:lpwstr>
  </property>
  <property fmtid="{D5CDD505-2E9C-101B-9397-08002B2CF9AE}" pid="16" name="MSIP_Label_797ad33d-ed35-43c0-b526-22bc83c17deb_ActionId">
    <vt:lpwstr>e018ebea-5c49-4a11-b95f-127eb597cac9</vt:lpwstr>
  </property>
  <property fmtid="{D5CDD505-2E9C-101B-9397-08002B2CF9AE}" pid="17" name="MSIP_Label_797ad33d-ed35-43c0-b526-22bc83c17deb_Parent">
    <vt:lpwstr>00183ae1-726f-4969-b787-1995b26b5e2f</vt:lpwstr>
  </property>
  <property fmtid="{D5CDD505-2E9C-101B-9397-08002B2CF9AE}" pid="18" name="MSIP_Label_797ad33d-ed35-43c0-b526-22bc83c17deb_Extended_MSFT_Method">
    <vt:lpwstr>Automatic</vt:lpwstr>
  </property>
  <property fmtid="{D5CDD505-2E9C-101B-9397-08002B2CF9AE}" pid="19" name="Sensitivity">
    <vt:lpwstr>Internal Not Encrypted</vt:lpwstr>
  </property>
</Properties>
</file>